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Nsghome\September 2017 Reports\2017 Cost Report Forms and Instructions\"/>
    </mc:Choice>
  </mc:AlternateContent>
  <bookViews>
    <workbookView xWindow="2160" yWindow="600" windowWidth="16800" windowHeight="7605" tabRatio="847"/>
  </bookViews>
  <sheets>
    <sheet name="Instructions" sheetId="21" r:id="rId1"/>
    <sheet name="A-Dietary Allocation" sheetId="25" r:id="rId2"/>
    <sheet name="B-Cost Allocation " sheetId="3" r:id="rId3"/>
    <sheet name="C-1 Line 6180" sheetId="20" r:id="rId4"/>
    <sheet name="C-2 Line 6280" sheetId="6" r:id="rId5"/>
    <sheet name="C-3 Line 6120" sheetId="26" r:id="rId6"/>
    <sheet name="C-4 Line 6261" sheetId="27" r:id="rId7"/>
    <sheet name="D-Line 6290" sheetId="23" r:id="rId8"/>
    <sheet name="E-Bad Debts" sheetId="24" r:id="rId9"/>
    <sheet name="F-Reconciliation" sheetId="4" r:id="rId10"/>
    <sheet name="Facility" sheetId="22" state="hidden" r:id="rId11"/>
  </sheets>
  <externalReferences>
    <externalReference r:id="rId12"/>
  </externalReferences>
  <definedNames>
    <definedName name="_xlnm._FilterDatabase" localSheetId="10" hidden="1">Facility!$A$1:$E$369</definedName>
    <definedName name="_xlnm.Print_Area" localSheetId="1">'A-Dietary Allocation'!$A$1:$K$62</definedName>
    <definedName name="_xlnm.Print_Area" localSheetId="2">'B-Cost Allocation '!$A$1:$I$38</definedName>
    <definedName name="SecondaryEffect">[1]SecondaryEffect!$A$1:$IV$65536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6" i="3" l="1"/>
  <c r="F1" i="25" l="1"/>
  <c r="C1" i="27" l="1"/>
  <c r="C1" i="26" l="1"/>
  <c r="K61" i="25" l="1"/>
  <c r="J44" i="25"/>
  <c r="E47" i="25"/>
  <c r="F47" i="25" s="1"/>
  <c r="F39" i="25"/>
  <c r="C61" i="25"/>
  <c r="E61" i="25"/>
  <c r="D61" i="25"/>
  <c r="F60" i="25"/>
  <c r="F58" i="25"/>
  <c r="F56" i="25"/>
  <c r="F54" i="25"/>
  <c r="F53" i="25"/>
  <c r="E44" i="25"/>
  <c r="D44" i="25"/>
  <c r="G43" i="25"/>
  <c r="F43" i="25"/>
  <c r="F41" i="25"/>
  <c r="F40" i="25"/>
  <c r="E34" i="25"/>
  <c r="D34" i="25"/>
  <c r="D36" i="25" s="1"/>
  <c r="D30" i="25"/>
  <c r="C30" i="25"/>
  <c r="H24" i="25"/>
  <c r="H23" i="25"/>
  <c r="H22" i="25"/>
  <c r="I22" i="25" l="1"/>
  <c r="F42" i="25"/>
  <c r="F34" i="25" s="1"/>
  <c r="C34" i="25"/>
  <c r="C36" i="25" s="1"/>
  <c r="I24" i="25"/>
  <c r="H39" i="25" s="1"/>
  <c r="F55" i="25"/>
  <c r="F44" i="25"/>
  <c r="H25" i="25"/>
  <c r="F59" i="25"/>
  <c r="C44" i="25"/>
  <c r="I23" i="25"/>
  <c r="G41" i="25" s="1"/>
  <c r="F57" i="25"/>
  <c r="F62" i="25"/>
  <c r="F51" i="25"/>
  <c r="G47" i="25"/>
  <c r="H43" i="25"/>
  <c r="I43" i="25" s="1"/>
  <c r="K43" i="25" s="1"/>
  <c r="F52" i="25"/>
  <c r="C3" i="21"/>
  <c r="F2" i="25" l="1"/>
  <c r="C2" i="27"/>
  <c r="C2" i="26"/>
  <c r="H40" i="25"/>
  <c r="H41" i="25"/>
  <c r="I41" i="25" s="1"/>
  <c r="K41" i="25" s="1"/>
  <c r="G39" i="25"/>
  <c r="H42" i="25"/>
  <c r="G42" i="25"/>
  <c r="G40" i="25"/>
  <c r="I47" i="25"/>
  <c r="I48" i="25" s="1"/>
  <c r="F61" i="25"/>
  <c r="E35" i="25" s="1"/>
  <c r="E36" i="25" s="1"/>
  <c r="G48" i="25"/>
  <c r="G51" i="25" s="1"/>
  <c r="H34" i="25" l="1"/>
  <c r="H47" i="25"/>
  <c r="H48" i="25" s="1"/>
  <c r="H51" i="25" s="1"/>
  <c r="I39" i="25"/>
  <c r="K39" i="25" s="1"/>
  <c r="I40" i="25"/>
  <c r="K40" i="25" s="1"/>
  <c r="G44" i="25"/>
  <c r="I42" i="25"/>
  <c r="K42" i="25" s="1"/>
  <c r="H44" i="25"/>
  <c r="G34" i="25"/>
  <c r="I51" i="25"/>
  <c r="G60" i="25"/>
  <c r="G53" i="25"/>
  <c r="G54" i="25"/>
  <c r="G57" i="25"/>
  <c r="G59" i="25"/>
  <c r="G62" i="25"/>
  <c r="G55" i="25"/>
  <c r="G56" i="25"/>
  <c r="G58" i="25"/>
  <c r="G52" i="25"/>
  <c r="B1" i="4"/>
  <c r="C1" i="24"/>
  <c r="C1" i="23"/>
  <c r="C1" i="6"/>
  <c r="C1" i="20"/>
  <c r="C1" i="3"/>
  <c r="L51" i="25" l="1"/>
  <c r="J47" i="25"/>
  <c r="J48" i="25" s="1"/>
  <c r="J51" i="25"/>
  <c r="I44" i="25"/>
  <c r="K44" i="25" s="1"/>
  <c r="I34" i="25"/>
  <c r="K34" i="25" s="1"/>
  <c r="I56" i="25"/>
  <c r="H56" i="25"/>
  <c r="H57" i="25"/>
  <c r="I57" i="25"/>
  <c r="I52" i="25"/>
  <c r="H52" i="25"/>
  <c r="H55" i="25"/>
  <c r="I55" i="25"/>
  <c r="I54" i="25"/>
  <c r="H54" i="25"/>
  <c r="I62" i="25"/>
  <c r="I53" i="25"/>
  <c r="H53" i="25"/>
  <c r="I58" i="25"/>
  <c r="H58" i="25"/>
  <c r="H59" i="25"/>
  <c r="I59" i="25"/>
  <c r="I60" i="25"/>
  <c r="H60" i="25"/>
  <c r="G61" i="25"/>
  <c r="F35" i="25" s="1"/>
  <c r="I32" i="24"/>
  <c r="G30" i="3"/>
  <c r="G29" i="3"/>
  <c r="G28" i="3"/>
  <c r="G27" i="3"/>
  <c r="G25" i="3"/>
  <c r="G24" i="3"/>
  <c r="L54" i="25" l="1"/>
  <c r="L52" i="25"/>
  <c r="L56" i="25"/>
  <c r="L53" i="25"/>
  <c r="L59" i="25"/>
  <c r="L60" i="25"/>
  <c r="L58" i="25"/>
  <c r="L55" i="25"/>
  <c r="L57" i="25"/>
  <c r="J59" i="25"/>
  <c r="J57" i="25"/>
  <c r="I61" i="25"/>
  <c r="H35" i="25" s="1"/>
  <c r="J54" i="25"/>
  <c r="J55" i="25"/>
  <c r="J52" i="25"/>
  <c r="F36" i="25"/>
  <c r="F37" i="25" s="1"/>
  <c r="J53" i="25"/>
  <c r="J56" i="25"/>
  <c r="J60" i="25"/>
  <c r="J58" i="25"/>
  <c r="H61" i="25"/>
  <c r="C2" i="6"/>
  <c r="C2" i="23"/>
  <c r="C2" i="20"/>
  <c r="C2" i="3"/>
  <c r="B2" i="4"/>
  <c r="C2" i="24"/>
  <c r="H36" i="25" l="1"/>
  <c r="H37" i="25" s="1"/>
  <c r="E29" i="25" s="1"/>
  <c r="L61" i="25"/>
  <c r="J61" i="25"/>
  <c r="H62" i="25"/>
  <c r="L62" i="25" s="1"/>
  <c r="G35" i="25"/>
  <c r="E24" i="25" l="1"/>
  <c r="E25" i="25"/>
  <c r="E27" i="25"/>
  <c r="E23" i="25"/>
  <c r="E28" i="25"/>
  <c r="G36" i="25"/>
  <c r="G37" i="25" s="1"/>
  <c r="I35" i="25"/>
  <c r="K35" i="25" s="1"/>
  <c r="J62" i="25"/>
  <c r="E26" i="25" l="1"/>
  <c r="E30" i="25" s="1"/>
  <c r="I36" i="25"/>
  <c r="K36" i="25" s="1"/>
  <c r="K37" i="25" s="1"/>
  <c r="I37" i="25" l="1"/>
  <c r="F22" i="25" l="1"/>
  <c r="F30" i="25" s="1"/>
</calcChain>
</file>

<file path=xl/sharedStrings.xml><?xml version="1.0" encoding="utf-8"?>
<sst xmlns="http://schemas.openxmlformats.org/spreadsheetml/2006/main" count="641" uniqueCount="564">
  <si>
    <t>DETAIL COST STATEMENT</t>
  </si>
  <si>
    <t>MEALS SERVED</t>
  </si>
  <si>
    <t>FACILITY NAME:</t>
  </si>
  <si>
    <t>Guest Meals</t>
  </si>
  <si>
    <t>Day Care</t>
  </si>
  <si>
    <t>Meals on Wheels</t>
  </si>
  <si>
    <t>Employees</t>
  </si>
  <si>
    <t>Assisted Living</t>
  </si>
  <si>
    <t>Total</t>
  </si>
  <si>
    <t>Other ( List Detail Below)</t>
  </si>
  <si>
    <t>NURSING FACILITY (NF) COST REPORT SCHEDULE A</t>
  </si>
  <si>
    <t>Hospital</t>
  </si>
  <si>
    <t>COST CATEGORY</t>
  </si>
  <si>
    <t>Other Care Related</t>
  </si>
  <si>
    <t>Dietary</t>
  </si>
  <si>
    <t>Laundry and Linen</t>
  </si>
  <si>
    <t>Housekeeping</t>
  </si>
  <si>
    <t>Plant Oper. And Main</t>
  </si>
  <si>
    <t>Direct Care</t>
  </si>
  <si>
    <t xml:space="preserve"> </t>
  </si>
  <si>
    <t>NURSING FACILITY (NF) COST REPORT SCHEDULE B</t>
  </si>
  <si>
    <t>Subtract</t>
  </si>
  <si>
    <t>Add</t>
  </si>
  <si>
    <t>Add or Subtract</t>
  </si>
  <si>
    <t>FACILITY IID:</t>
  </si>
  <si>
    <t>SCHEDULE FOR LINE :</t>
  </si>
  <si>
    <t>DATE</t>
  </si>
  <si>
    <t>AMOUNT</t>
  </si>
  <si>
    <t>VENDOR NAME</t>
  </si>
  <si>
    <t>Resident Days</t>
  </si>
  <si>
    <t>Direct Identification</t>
  </si>
  <si>
    <t>Meals Served</t>
  </si>
  <si>
    <t>Time Studies</t>
  </si>
  <si>
    <t>Pounds of Laundry</t>
  </si>
  <si>
    <t>Square Footage</t>
  </si>
  <si>
    <t>1 or 6</t>
  </si>
  <si>
    <t>INSTRUCTIONS FOR COMPLETING REQUIRED SCHEDULES</t>
  </si>
  <si>
    <t>1.  The information may be submitted in the suggested format or any other available listing that</t>
  </si>
  <si>
    <t>supplies the required data (example:  photocopy of ledger account with description/nature of</t>
  </si>
  <si>
    <t>purchase added in the margin).</t>
  </si>
  <si>
    <t>DESCRIPTION/TYPE OF EXPENDITURE</t>
  </si>
  <si>
    <t xml:space="preserve">2.  Miscellaneous, other, miscellaneous other, etc. are not considered as detail for types </t>
  </si>
  <si>
    <t>of expenditures and all costs so described will be disallowed.</t>
  </si>
  <si>
    <t>NURSING FACILITY (NF) COST REPORT SCHEDULE D</t>
  </si>
  <si>
    <t>NURSING FACILITY (NF) COST REPORT SCHEDULE F</t>
  </si>
  <si>
    <t>NURSING FACILITY (NF) COST REPORT SCHEDULE E</t>
  </si>
  <si>
    <t>Reference:  CMS Provider Reimbursement Manual - I, Chapter 3</t>
  </si>
  <si>
    <t>Reference:  CMS Provider Reimbursement Manual - I, Chapter 40 (Updated 09/30/2015)</t>
  </si>
  <si>
    <t>40-116 "Simplified Cost Allocation Methodology"</t>
  </si>
  <si>
    <t>40-708 "ELECTRONIC REPORTING SPECIFICATIONS FOR FORM CMS 2552-10"</t>
  </si>
  <si>
    <t>2 or 5</t>
  </si>
  <si>
    <t>1 or 4</t>
  </si>
  <si>
    <t>Statistics for all other operations</t>
  </si>
  <si>
    <t>6180 Direct Care, Other</t>
  </si>
  <si>
    <r>
      <t xml:space="preserve">2.  Miscellaneous, other, miscellaneous other, etc. </t>
    </r>
    <r>
      <rPr>
        <b/>
        <sz val="11"/>
        <color theme="1"/>
        <rFont val="Calibri"/>
        <family val="2"/>
        <scheme val="minor"/>
      </rPr>
      <t xml:space="preserve">are not considered as detail for types </t>
    </r>
  </si>
  <si>
    <r>
      <t xml:space="preserve">1.  The information may be submitted in the suggested format </t>
    </r>
    <r>
      <rPr>
        <b/>
        <sz val="11"/>
        <color theme="1"/>
        <rFont val="Calibri"/>
        <family val="2"/>
        <scheme val="minor"/>
      </rPr>
      <t>or any other available listing</t>
    </r>
    <r>
      <rPr>
        <sz val="11"/>
        <color theme="1"/>
        <rFont val="Calibri"/>
        <family val="2"/>
        <scheme val="minor"/>
      </rPr>
      <t xml:space="preserve"> that</t>
    </r>
  </si>
  <si>
    <t>6280 Other Care Related</t>
  </si>
  <si>
    <t>6290 Applicable Credits</t>
  </si>
  <si>
    <t>Number of Meals</t>
  </si>
  <si>
    <t>Dietary Income</t>
  </si>
  <si>
    <t>Assumption Home</t>
  </si>
  <si>
    <t>NURSING FACILITY (NF) COST REPORT SCHEDULE C1</t>
  </si>
  <si>
    <t>NURSING FACILITY (NF) COST REPORT SCHEDULE C2</t>
  </si>
  <si>
    <t>Statistics for Nursing Facility &amp; Board &amp; Care</t>
  </si>
  <si>
    <t>SCHEDULE FOR LINE: 8052 Bad Debt</t>
  </si>
  <si>
    <t>Resident / Patient Name</t>
  </si>
  <si>
    <t>PMI/MA#</t>
  </si>
  <si>
    <t>Date first bill sent to beneficiary</t>
  </si>
  <si>
    <t>Date Collection Efforts Ceased</t>
  </si>
  <si>
    <t>Medicaid Remittance Advice Date</t>
  </si>
  <si>
    <t>Column 1</t>
  </si>
  <si>
    <t>Column 2</t>
  </si>
  <si>
    <t>Column 3</t>
  </si>
  <si>
    <t>Column 4</t>
  </si>
  <si>
    <t>Column 5</t>
  </si>
  <si>
    <t>Column 6</t>
  </si>
  <si>
    <t>Column 7</t>
  </si>
  <si>
    <t>Dates of Service From         To</t>
  </si>
  <si>
    <t>Patient Liability / Recipient Resources</t>
  </si>
  <si>
    <t>Allowable Allocation Methods</t>
  </si>
  <si>
    <t>ALLOCATION BETWEEN LICENSED NURSING FACILITY/BOARDING CARE OPERATIONS AND ALL OTHER OPERATIONS</t>
  </si>
  <si>
    <t>Allocation Number</t>
  </si>
  <si>
    <t>Allocation Method Descriptor</t>
  </si>
  <si>
    <t>Provide hours worked (nearest hour)</t>
  </si>
  <si>
    <t>Provide dry weight of laundry (nearest pound) for NF/BC in column E; non NF/BC in column F</t>
  </si>
  <si>
    <t>Provide square footage for NF/BC in column E; non-NF/BC square footage in column F</t>
  </si>
  <si>
    <t>Total Statistics  (this column will auto-sum)</t>
  </si>
  <si>
    <t>1, 4 or 6</t>
  </si>
  <si>
    <t>Real Estate Taxes / Special Assessments*</t>
  </si>
  <si>
    <r>
      <t xml:space="preserve">Bad debt </t>
    </r>
    <r>
      <rPr>
        <b/>
        <u/>
        <sz val="11"/>
        <color rgb="FF0070C0"/>
        <rFont val="Calibri"/>
        <family val="2"/>
        <scheme val="minor"/>
      </rPr>
      <t>collection</t>
    </r>
    <r>
      <rPr>
        <b/>
        <sz val="11"/>
        <color rgb="FF0070C0"/>
        <rFont val="Calibri"/>
        <family val="2"/>
        <scheme val="minor"/>
      </rPr>
      <t xml:space="preserve"> expense should be reported on line 8080; do not include collection costs on this schedule.</t>
    </r>
  </si>
  <si>
    <r>
      <t xml:space="preserve">Please send this schedule </t>
    </r>
    <r>
      <rPr>
        <b/>
        <u/>
        <sz val="11"/>
        <color rgb="FF0070C0"/>
        <rFont val="Calibri"/>
        <family val="2"/>
        <scheme val="minor"/>
      </rPr>
      <t>securely</t>
    </r>
    <r>
      <rPr>
        <b/>
        <sz val="11"/>
        <color rgb="FF0070C0"/>
        <rFont val="Calibri"/>
        <family val="2"/>
        <scheme val="minor"/>
      </rPr>
      <t xml:space="preserve"> if you are including names of residents.</t>
    </r>
  </si>
  <si>
    <t>IID</t>
  </si>
  <si>
    <t>FacilityName</t>
  </si>
  <si>
    <t>Aitkin Health Center</t>
  </si>
  <si>
    <t>Aicota Health Care Center</t>
  </si>
  <si>
    <t>Crest View Lutheran Home</t>
  </si>
  <si>
    <t>Anoka Rehab &amp; Living Center</t>
  </si>
  <si>
    <t>Camilia Rose Care Center LLC</t>
  </si>
  <si>
    <t>Park River Estates Care Center</t>
  </si>
  <si>
    <t>Interlude Restorative Suites - Fridley</t>
  </si>
  <si>
    <t>Sunnyside Care Center</t>
  </si>
  <si>
    <t>Frazee Care Center</t>
  </si>
  <si>
    <t>Essentia Health Oak Crossing</t>
  </si>
  <si>
    <t>Emmanuel Nursing Home</t>
  </si>
  <si>
    <t>Good Sam Society Blackduck</t>
  </si>
  <si>
    <t>Neilson Place</t>
  </si>
  <si>
    <t>Havenwood Care Center</t>
  </si>
  <si>
    <t>Jourdain Perpich Ext Care Fac</t>
  </si>
  <si>
    <t>Foley Nursing Center</t>
  </si>
  <si>
    <t>Country Manor Hlth &amp; Rehab Ctr</t>
  </si>
  <si>
    <t>Good Shepherd Lutheran Home</t>
  </si>
  <si>
    <t>Essentia Health Grace Home</t>
  </si>
  <si>
    <t>Pathstone Living</t>
  </si>
  <si>
    <t>Hillcrest Health Care Center</t>
  </si>
  <si>
    <t>Mapleton Community Home</t>
  </si>
  <si>
    <t>Oaklawn Health Care Center</t>
  </si>
  <si>
    <t>Laurels Peak Rehab Center</t>
  </si>
  <si>
    <t>Oak Hills Living Center</t>
  </si>
  <si>
    <t>St John Lutheran Home</t>
  </si>
  <si>
    <t>Divine Providence Comm Home</t>
  </si>
  <si>
    <t>Sleepy Eye Care Center</t>
  </si>
  <si>
    <t>Community Memorial Hospital</t>
  </si>
  <si>
    <t>Augustana Mercy Care Ctr</t>
  </si>
  <si>
    <t>Interfaith Care Center</t>
  </si>
  <si>
    <t>Auburn Home In Waconia</t>
  </si>
  <si>
    <t>Good Sam Society Waconia</t>
  </si>
  <si>
    <t>Auburn Manor</t>
  </si>
  <si>
    <t>Good Sam Society Pine River</t>
  </si>
  <si>
    <t>Clara City Care Center</t>
  </si>
  <si>
    <t>Luther Haven</t>
  </si>
  <si>
    <t>The Margaret S Parmly Res</t>
  </si>
  <si>
    <t>Ecumen North Branch</t>
  </si>
  <si>
    <t>Meadows on Fairview</t>
  </si>
  <si>
    <t>Viking Manor Nursing Home</t>
  </si>
  <si>
    <t>Valley Care and Rehab, LLC</t>
  </si>
  <si>
    <t>Eventide Lutheran Home</t>
  </si>
  <si>
    <t>Cornerstone Nsg &amp; Rehab Center</t>
  </si>
  <si>
    <t>Cook Co Northshore Hosp &amp;c Ctr</t>
  </si>
  <si>
    <t>Good Sam Society Mt Lake</t>
  </si>
  <si>
    <t>Good Sam Society Westbrook</t>
  </si>
  <si>
    <t>Good Sam Society Windom</t>
  </si>
  <si>
    <t>Good Sam Society Bethany</t>
  </si>
  <si>
    <t>Cuyuna Regional Medical Center</t>
  </si>
  <si>
    <t>Good Sam Society Woodland</t>
  </si>
  <si>
    <t>Ebenezer Ridges Geriatric CC</t>
  </si>
  <si>
    <t>Southview Acres Hlth Care Ctr</t>
  </si>
  <si>
    <t>Trinity Care Center</t>
  </si>
  <si>
    <t>Woodlyn Heights Healthcare Ctr</t>
  </si>
  <si>
    <t>Augustana HCC Of Apple Valley</t>
  </si>
  <si>
    <t>Regina Senior Living</t>
  </si>
  <si>
    <t>Good Sam Society Inver Gr Hgts</t>
  </si>
  <si>
    <t>Augustana HCC Of Hastings</t>
  </si>
  <si>
    <t>Northfield City Hospital &amp; Nsg</t>
  </si>
  <si>
    <t>Fairview Care Center</t>
  </si>
  <si>
    <t>Field Crest Care Center</t>
  </si>
  <si>
    <t>Knute Nelson</t>
  </si>
  <si>
    <t>Evansville Care Center</t>
  </si>
  <si>
    <t>Bethany Home</t>
  </si>
  <si>
    <t>St Lukes Lutheran Care Center</t>
  </si>
  <si>
    <t>Parkview Care Ctr Wells Inc</t>
  </si>
  <si>
    <t>Harmony Community Healthcare</t>
  </si>
  <si>
    <t>Chosen Valley Care Center</t>
  </si>
  <si>
    <t>Spring Valley Care Center</t>
  </si>
  <si>
    <t>Green Lea Manor</t>
  </si>
  <si>
    <t>Ostrander Care And Rehab</t>
  </si>
  <si>
    <t>Good Sam Society Albert Lea</t>
  </si>
  <si>
    <t>St Johns Lutheran Home</t>
  </si>
  <si>
    <t>Thorne Crest Ret Center</t>
  </si>
  <si>
    <t>Red Wing Health Center</t>
  </si>
  <si>
    <t>Mayo Clinic Health Sys L C</t>
  </si>
  <si>
    <t>Zumbrota Care Center</t>
  </si>
  <si>
    <t>Seminary Home</t>
  </si>
  <si>
    <t>Pine Haven Care Center Inc</t>
  </si>
  <si>
    <t>Kenyon Sunset Home</t>
  </si>
  <si>
    <t>Barrett Care Center Inc</t>
  </si>
  <si>
    <t>Grand Ave Rest Home</t>
  </si>
  <si>
    <t>Martin Luther Care Center</t>
  </si>
  <si>
    <t>Southside Care Center</t>
  </si>
  <si>
    <t>St Therese Home</t>
  </si>
  <si>
    <t>Golden Livingcntr St Louis Pk</t>
  </si>
  <si>
    <t>Birchwood Care Home</t>
  </si>
  <si>
    <t>Bethany Care Center</t>
  </si>
  <si>
    <t>Courage Kenny Rehab Institute</t>
  </si>
  <si>
    <t>Redeemer Residence Inc</t>
  </si>
  <si>
    <t>Fairview University Trans Serv</t>
  </si>
  <si>
    <t>Providence Place</t>
  </si>
  <si>
    <t>Jones Harrison Residence</t>
  </si>
  <si>
    <t>Augustana Chapel View Care Ctr</t>
  </si>
  <si>
    <t>Richfield Health Center</t>
  </si>
  <si>
    <t>The Villa At Bryn Mawr</t>
  </si>
  <si>
    <t>Good Sam Society Ambassador</t>
  </si>
  <si>
    <t>Park Health and Rehabilitation</t>
  </si>
  <si>
    <t>Good Sam Socty Spec Care Comm</t>
  </si>
  <si>
    <t>Haven Homes Of Maple Plain</t>
  </si>
  <si>
    <t>Benedictine Health Ctr Of Mpls</t>
  </si>
  <si>
    <t>Mission Nursing Home</t>
  </si>
  <si>
    <t>Sholom Home West</t>
  </si>
  <si>
    <t>Augustana Hcc Of Mpls</t>
  </si>
  <si>
    <t>Bywood East Health Care</t>
  </si>
  <si>
    <t>Lake Minnetonka Shores</t>
  </si>
  <si>
    <t>Andrew Residence</t>
  </si>
  <si>
    <t>Walker Methodist Health Ctr</t>
  </si>
  <si>
    <t>Castle Ridge Care Center</t>
  </si>
  <si>
    <t>Texas Terrace Care Center</t>
  </si>
  <si>
    <t>Golden Valley Rehab And Cc</t>
  </si>
  <si>
    <t>The Villa At St Louis Park</t>
  </si>
  <si>
    <t>Catholic Eldercare On Main</t>
  </si>
  <si>
    <t>The Villa Of Osseo</t>
  </si>
  <si>
    <t>Presb Homes Of Bloomington</t>
  </si>
  <si>
    <t>Mount Olivet Home</t>
  </si>
  <si>
    <t>Minnesota Masonic Home Care Ct</t>
  </si>
  <si>
    <t>Robbinsdale Rehab &amp; Care Ctr</t>
  </si>
  <si>
    <t>Lake Minnetonka Care Center</t>
  </si>
  <si>
    <t>North Ridge Health And Rehab</t>
  </si>
  <si>
    <t>Mount Olivet Careview Home</t>
  </si>
  <si>
    <t>Maranatha Care Center</t>
  </si>
  <si>
    <t>Ebenezer Care Center</t>
  </si>
  <si>
    <t>St Therese at Oxbow Lake</t>
  </si>
  <si>
    <t>Interlude Restorative Suites - Plymouth</t>
  </si>
  <si>
    <t>Trillium Woods</t>
  </si>
  <si>
    <t>St. Therese TCU at North Memorial</t>
  </si>
  <si>
    <t>Valley View Healthcare &amp; Rehab</t>
  </si>
  <si>
    <t>Caledonia Care And Rehab</t>
  </si>
  <si>
    <t>Tweeten Lutheran Health C C</t>
  </si>
  <si>
    <t>Heritage Living Center</t>
  </si>
  <si>
    <t>Gracepointe Cross Gables West</t>
  </si>
  <si>
    <t>Gracepointe Cross Gables East</t>
  </si>
  <si>
    <t>Deer River Health Care Center</t>
  </si>
  <si>
    <t>Bigfork Valley Communities</t>
  </si>
  <si>
    <t>Evergreen Terrace</t>
  </si>
  <si>
    <t>Grand Village</t>
  </si>
  <si>
    <t>Colonial Manor Nursing Home</t>
  </si>
  <si>
    <t>Good Sam Society Jackson</t>
  </si>
  <si>
    <t>St Clare Living Community Of Mora</t>
  </si>
  <si>
    <t>Bethesda NH Pleasantview</t>
  </si>
  <si>
    <t>Benedictine Lng Com New London</t>
  </si>
  <si>
    <t>Rice Care Center</t>
  </si>
  <si>
    <t>Kittson Memorial Hospital</t>
  </si>
  <si>
    <t>Karlstad Healthcare Ctr Inc</t>
  </si>
  <si>
    <t>Good Sam Society Intl Falls</t>
  </si>
  <si>
    <t>Littlefork Medical Center</t>
  </si>
  <si>
    <t>Madison Lutheran Home</t>
  </si>
  <si>
    <t>Johnson Memorial Hosp &amp; Home</t>
  </si>
  <si>
    <t>Ecumen Scenic Shores</t>
  </si>
  <si>
    <t>Lakewood Care Center</t>
  </si>
  <si>
    <t>Minnesota Valley Hlth Ctr Inc</t>
  </si>
  <si>
    <t>Central Health Care</t>
  </si>
  <si>
    <t>Divine Providence Health Center</t>
  </si>
  <si>
    <t>Hendricks Comm Hosp</t>
  </si>
  <si>
    <t>Prairie View Senior Living</t>
  </si>
  <si>
    <t>Minneota Manor HCC</t>
  </si>
  <si>
    <t>Colonial Manor Of Balaton</t>
  </si>
  <si>
    <t>Avera Marshall Reg Med Center</t>
  </si>
  <si>
    <t>Benedictine Lvg Comm Winsted</t>
  </si>
  <si>
    <t>Harmony River Living Center</t>
  </si>
  <si>
    <t>Glencoe Regional Health Srvcs</t>
  </si>
  <si>
    <t>Mahnomen Health Center</t>
  </si>
  <si>
    <t>Good Sam Society Warren</t>
  </si>
  <si>
    <t>Mayo Clinic Health Sys Fairmont</t>
  </si>
  <si>
    <t>Lakeview Methodist HCC</t>
  </si>
  <si>
    <t>Truman Senior Living</t>
  </si>
  <si>
    <t>Trimont Health Care Center</t>
  </si>
  <si>
    <t>Hilltop Health Care Center</t>
  </si>
  <si>
    <t>Lakeside Health Care Center</t>
  </si>
  <si>
    <t>Elim Home - Milaca</t>
  </si>
  <si>
    <t>Elim Home</t>
  </si>
  <si>
    <t>Mille Lacs Health System</t>
  </si>
  <si>
    <t>Little Falls Care Center</t>
  </si>
  <si>
    <t>St Ottos Care Center</t>
  </si>
  <si>
    <t>Pierz Villa Inc</t>
  </si>
  <si>
    <t>Sacred Heart Care Center Inc</t>
  </si>
  <si>
    <t>Adams Health Care Center</t>
  </si>
  <si>
    <t>St Marks Lutheran Home</t>
  </si>
  <si>
    <t>Meadow Manor</t>
  </si>
  <si>
    <t>Good Sam Society Comforcare</t>
  </si>
  <si>
    <t>Maple Lawn Nursing Home</t>
  </si>
  <si>
    <t>Benedictine Living Community</t>
  </si>
  <si>
    <t>Crossroads Care Center</t>
  </si>
  <si>
    <t>South Shore Care Center</t>
  </si>
  <si>
    <t>Parkview Manor Nursing Home</t>
  </si>
  <si>
    <t>Halstad Living Center</t>
  </si>
  <si>
    <t>Benedictine Care Community</t>
  </si>
  <si>
    <t>Twin Valley Living Center</t>
  </si>
  <si>
    <t>Madonna Towers Of Rochester Inc</t>
  </si>
  <si>
    <t>Stewartville Care Center</t>
  </si>
  <si>
    <t>Maple Manor Healthcare &amp; Rehab</t>
  </si>
  <si>
    <t>Samaritan Bethany Home On Eighth</t>
  </si>
  <si>
    <t>Rochester Rehab and Living Center</t>
  </si>
  <si>
    <t>Perham Living</t>
  </si>
  <si>
    <t>Pioneer Care Center</t>
  </si>
  <si>
    <t>Good Sam Society Battle Lake</t>
  </si>
  <si>
    <t>Elders Home Inc</t>
  </si>
  <si>
    <t>Pelican Valley Health Center</t>
  </si>
  <si>
    <t>St Williams Living Center</t>
  </si>
  <si>
    <t>Thief River Care Center</t>
  </si>
  <si>
    <t>Oakland Park Communities Inc</t>
  </si>
  <si>
    <t>Lakeside Medical Center</t>
  </si>
  <si>
    <t>Good Sam Society Pipestone</t>
  </si>
  <si>
    <t>Edgebrook Care Center</t>
  </si>
  <si>
    <t>Fair Meadow Nursing Home</t>
  </si>
  <si>
    <t>Riverview Hospital &amp; Nsg Home</t>
  </si>
  <si>
    <t>Villa St Vincent</t>
  </si>
  <si>
    <t>Mcintosh Senior Living</t>
  </si>
  <si>
    <t>Pioneer Memorial Care Center</t>
  </si>
  <si>
    <t>Essentia Health Fosston</t>
  </si>
  <si>
    <t>Minnewaska Community Hlth Serv</t>
  </si>
  <si>
    <t>Glenwood Village Care Center</t>
  </si>
  <si>
    <t>Ramsey County Care Center</t>
  </si>
  <si>
    <t>Little Sisters Of The Poor</t>
  </si>
  <si>
    <t>New Brighton Care Center</t>
  </si>
  <si>
    <t>Galtier Health Center</t>
  </si>
  <si>
    <t>Good Sam Society Maplewood</t>
  </si>
  <si>
    <t>Bethel Care Center</t>
  </si>
  <si>
    <t>Episcopal Church Home Of MN</t>
  </si>
  <si>
    <t>St Anthony Park Home</t>
  </si>
  <si>
    <t>Hayes Residence</t>
  </si>
  <si>
    <t>St Anthony Health Center</t>
  </si>
  <si>
    <t>Presby Homes Of Arden Hills</t>
  </si>
  <si>
    <t>Lyngblomsten Care Center</t>
  </si>
  <si>
    <t>Cerenity Care Ctr On Humboldt</t>
  </si>
  <si>
    <t>Maplewood Care Center</t>
  </si>
  <si>
    <t>Rose Of Sharon Manor</t>
  </si>
  <si>
    <t>Benedictine Hlth Ctr Innsbruck</t>
  </si>
  <si>
    <t>Cerenity Care Center White Bear Lake</t>
  </si>
  <si>
    <t>Health and Rehab New Brighton</t>
  </si>
  <si>
    <t>New Harmony Care Center</t>
  </si>
  <si>
    <t>Shirley Chapman Sholom Hm East</t>
  </si>
  <si>
    <t>Cerenity Care Ctr Marian</t>
  </si>
  <si>
    <t>Highland Chateau HCC</t>
  </si>
  <si>
    <t>Presbyterian Homes North Oaks</t>
  </si>
  <si>
    <t>Carondelet Village Care Center</t>
  </si>
  <si>
    <t>Episcopal Church Home Gardens</t>
  </si>
  <si>
    <t>Gil-Mor Manor</t>
  </si>
  <si>
    <t>Parkview Home</t>
  </si>
  <si>
    <t>Good Sam Society Redwood Falls</t>
  </si>
  <si>
    <t>Valley View Manor</t>
  </si>
  <si>
    <t>Wood Dale Home Inc</t>
  </si>
  <si>
    <t>Renvilla Health Center</t>
  </si>
  <si>
    <t>Buffalo Lake Healthcare Ctr</t>
  </si>
  <si>
    <t>Fairfax Community Home</t>
  </si>
  <si>
    <t>Three Links Care Center</t>
  </si>
  <si>
    <t>St Lucas Care Center</t>
  </si>
  <si>
    <t>Northfield Care Center Inc</t>
  </si>
  <si>
    <t>Pleasant Manor Inc</t>
  </si>
  <si>
    <t>Good Sam Society Mary Jane Brown</t>
  </si>
  <si>
    <t>Tuff Memorial Home</t>
  </si>
  <si>
    <t>Lifecare Greenbush Manor</t>
  </si>
  <si>
    <t>Lifecare Medical Center</t>
  </si>
  <si>
    <t>Warroad Care Center Inc</t>
  </si>
  <si>
    <t>Guardian Angels Health &amp; Rehab</t>
  </si>
  <si>
    <t>Chris Jensen Hlth &amp; Rehab Ctr</t>
  </si>
  <si>
    <t>St Michaels Hlth &amp; Rehab Ctr</t>
  </si>
  <si>
    <t>Essentia Health Northern Pines</t>
  </si>
  <si>
    <t>Lakeshore Inc</t>
  </si>
  <si>
    <t>Bayshore Residence &amp; Rehab Ctr</t>
  </si>
  <si>
    <t>Cornerstone Villa</t>
  </si>
  <si>
    <t>Franciscan Health Center</t>
  </si>
  <si>
    <t>St Raphaels Health &amp; Rehab Ctr</t>
  </si>
  <si>
    <t>Fitzgerald NH and Rehab</t>
  </si>
  <si>
    <t>Boundary Waters Care Center</t>
  </si>
  <si>
    <t>Heritage Manor</t>
  </si>
  <si>
    <t>Essentia Health Virginia</t>
  </si>
  <si>
    <t>Viewcrest Health Center</t>
  </si>
  <si>
    <t>Benedictine Health Center</t>
  </si>
  <si>
    <t>Aftenro Home</t>
  </si>
  <si>
    <t>Cook Hospital</t>
  </si>
  <si>
    <t>Lutheran Home</t>
  </si>
  <si>
    <t>Mala Strana Health Care Ctr</t>
  </si>
  <si>
    <t>St Gertrudes Hlth &amp; Rehab Ctr</t>
  </si>
  <si>
    <t>Shakopee Friendship Manor</t>
  </si>
  <si>
    <t>Guardian Angels Care Center</t>
  </si>
  <si>
    <t>Talahi Nursing &amp; Rehab Center</t>
  </si>
  <si>
    <t>St Benedicts Senior Community</t>
  </si>
  <si>
    <t>Oak Terrace Health Care Center</t>
  </si>
  <si>
    <t>Good Sam Society Winthrop</t>
  </si>
  <si>
    <t>Good Sam Society Arlington</t>
  </si>
  <si>
    <t>Belgrade Nursing Home</t>
  </si>
  <si>
    <t>Mother Of Mercy Campus Of Care</t>
  </si>
  <si>
    <t>Centracare Health System</t>
  </si>
  <si>
    <t>Centracare Health Sys Melrose</t>
  </si>
  <si>
    <t>Sterling Park HCC</t>
  </si>
  <si>
    <t>Centracare Health Paynesville</t>
  </si>
  <si>
    <t>Prairie Manor Care Center</t>
  </si>
  <si>
    <t>Koda Living Community</t>
  </si>
  <si>
    <t>West Wind Village</t>
  </si>
  <si>
    <t>Appleton Municipal Hospital</t>
  </si>
  <si>
    <t>Centracare Health System-Long</t>
  </si>
  <si>
    <t>Central Todd Co Care Center</t>
  </si>
  <si>
    <t>Browns Valley Health Center</t>
  </si>
  <si>
    <t>Traverse Care Center</t>
  </si>
  <si>
    <t>St Elizabeths Medical Center</t>
  </si>
  <si>
    <t>Lakewood Health System</t>
  </si>
  <si>
    <t>Green Pine Acres Nursing Home</t>
  </si>
  <si>
    <t>Fair Oaks Lodge</t>
  </si>
  <si>
    <t>Lake Shore Inn Nursing Home</t>
  </si>
  <si>
    <t>Janesville Nursing Home</t>
  </si>
  <si>
    <t>New Richland Care Ctr</t>
  </si>
  <si>
    <t>Good Sam Society Stillwater</t>
  </si>
  <si>
    <t>Birchwood Health Care Center</t>
  </si>
  <si>
    <t>Woodbury Health Care Center</t>
  </si>
  <si>
    <t>The Gables of Boutwells Landing</t>
  </si>
  <si>
    <t>Good Sam Society St James</t>
  </si>
  <si>
    <t>Luther Memorial Home</t>
  </si>
  <si>
    <t>St Francis Home</t>
  </si>
  <si>
    <t>Sauer Health Care</t>
  </si>
  <si>
    <t>Lake Winona Manor</t>
  </si>
  <si>
    <t>Saint Anne Extended Healthcare</t>
  </si>
  <si>
    <t>Good Sam Society Howard Lake</t>
  </si>
  <si>
    <t>Centracare Health - Monticello</t>
  </si>
  <si>
    <t>Park View Care Center</t>
  </si>
  <si>
    <t>Annandale Care Center</t>
  </si>
  <si>
    <t>Lake Ridge Care Ctr Of Buffalo</t>
  </si>
  <si>
    <t>Cokato Manor</t>
  </si>
  <si>
    <t>Clarkfield Care Center</t>
  </si>
  <si>
    <t>Sanford Canby Medical Center</t>
  </si>
  <si>
    <t>Municipal Hosp &amp; Granite Manor</t>
  </si>
  <si>
    <t>Enter the four or five digit numeric IID# for this facility in the following box:</t>
  </si>
  <si>
    <t>Facility Name:</t>
  </si>
  <si>
    <t>The IID# can be found in the upper-right corner of the rate notice that DHS has issued for this facility.</t>
  </si>
  <si>
    <t>(a)</t>
  </si>
  <si>
    <t>(b)</t>
  </si>
  <si>
    <t>(c)</t>
  </si>
  <si>
    <t>Amounts not included in the reporting year</t>
  </si>
  <si>
    <t>Year end adjustments not in the reporting year</t>
  </si>
  <si>
    <t>Amounts between fiscal year end and 9/30</t>
  </si>
  <si>
    <t>Reporting year end adjustments</t>
  </si>
  <si>
    <t>Balance Per Books column of Cost Report</t>
  </si>
  <si>
    <t>Fiscal Year End Balances per Audited Financial Statements</t>
  </si>
  <si>
    <t>Cost Category / Line # on Cost Report form</t>
  </si>
  <si>
    <t>Number of meals served to NF residents in cell E26; non-NF meal counts in F26</t>
  </si>
  <si>
    <t>* If this facility did not have any allowable real estate or special assessment costs for this reporting period, enter zeros in cells D30, E30 and F30.</t>
  </si>
  <si>
    <t>Fill in the table below based on the allocation method selected by the facility</t>
  </si>
  <si>
    <t>IID#</t>
  </si>
  <si>
    <t>Line Number</t>
  </si>
  <si>
    <t>Employee Adjustment</t>
  </si>
  <si>
    <t>Total Dietary (Line 6313 - 6380)</t>
  </si>
  <si>
    <t>Cost Per Meal</t>
  </si>
  <si>
    <t>Line 6313</t>
  </si>
  <si>
    <t>Line 6317</t>
  </si>
  <si>
    <t>Line 6330</t>
  </si>
  <si>
    <t>Line 6380</t>
  </si>
  <si>
    <t>Line 6390</t>
  </si>
  <si>
    <t>4</t>
  </si>
  <si>
    <t>Did the kitchen (or kitchens) in this nursing facility prepare meals for anyone in addition to residents in this nursing home at any time during the report year ending 9/30/2017?  If yes, you are required to complete the remainder of this page.  If no, you do not need to complete the remainder of this page.</t>
  </si>
  <si>
    <t>What method did this facility use to allocate the costs for each cost  category for RYE 2017?</t>
  </si>
  <si>
    <t>Not every facility is required to complete this page.  Facilities having more than a single freestanding nursing facility/ board and care operation during the report year ending 9/30/2017 are required to complete the blue shaded boxes in the table below.</t>
  </si>
  <si>
    <t>REPORT YEAR ENDED 09/30/2017</t>
  </si>
  <si>
    <r>
      <rPr>
        <b/>
        <u/>
        <sz val="11"/>
        <color rgb="FF0070C0"/>
        <rFont val="Calibri"/>
        <family val="2"/>
        <scheme val="minor"/>
      </rPr>
      <t>Medicare coinsurance for dual eligibles is not allowable bad debt for Medicaid Cost Reporting purposes</t>
    </r>
    <r>
      <rPr>
        <b/>
        <sz val="11"/>
        <color rgb="FF0070C0"/>
        <rFont val="Calibri"/>
        <family val="2"/>
        <scheme val="minor"/>
      </rPr>
      <t>.  Nursing facilities may be able to consider Medicare co-payment amounts that are not paid in full by Medicaid to be bad debt for Medicare purposes.</t>
    </r>
  </si>
  <si>
    <t>The Estates at Fridley</t>
  </si>
  <si>
    <t>The Estates at Twin Rivers</t>
  </si>
  <si>
    <t>Fairway View Neighborhoods</t>
  </si>
  <si>
    <t>Walker Rehab and Health Care Center</t>
  </si>
  <si>
    <t>The Estates at Rush City</t>
  </si>
  <si>
    <t>Moorhead Rehab and Health Care Center</t>
  </si>
  <si>
    <t>Galeon</t>
  </si>
  <si>
    <t>The Gardens at Cannon Falls</t>
  </si>
  <si>
    <t>Edenbrook Edina</t>
  </si>
  <si>
    <t>The Estates at Bloomington</t>
  </si>
  <si>
    <t>The Estates at Excelsior</t>
  </si>
  <si>
    <t>Victory Health and Rehab Ctr.</t>
  </si>
  <si>
    <t>The Estates at Chateau</t>
  </si>
  <si>
    <t>Hopkins Health Services</t>
  </si>
  <si>
    <t>Centennial Gardens</t>
  </si>
  <si>
    <t>Aurora on France</t>
  </si>
  <si>
    <t>La Crescent Health Services</t>
  </si>
  <si>
    <t>Avera Tyler dba Avera Sunrise Manor</t>
  </si>
  <si>
    <t>Meeker Manor Rehab Center LLC</t>
  </si>
  <si>
    <t>Slayton Rehab and Health Care Center</t>
  </si>
  <si>
    <t>Rochester West Health Services</t>
  </si>
  <si>
    <t>Rochester East Health Service</t>
  </si>
  <si>
    <t>Henning Rehab and Health Care Center</t>
  </si>
  <si>
    <t>LB Broen Home</t>
  </si>
  <si>
    <t>Sandstone Health Care Center</t>
  </si>
  <si>
    <t>The Estates at Lynnhurst</t>
  </si>
  <si>
    <t>The Estates at Roseville</t>
  </si>
  <si>
    <t>Wabasso Rehab and Health Care Center</t>
  </si>
  <si>
    <t>Olivia Rehab and Health Care Center</t>
  </si>
  <si>
    <t>Franklin Rehab and Health Care Center</t>
  </si>
  <si>
    <t>The North Shore Estates</t>
  </si>
  <si>
    <t>St Benedicts Senior Community Therapy Suites Sartell</t>
  </si>
  <si>
    <t>Meadow Lane Rehab and Health Care Center</t>
  </si>
  <si>
    <t>The Green Prairie Rehab Center</t>
  </si>
  <si>
    <t>The Estates at Greeley</t>
  </si>
  <si>
    <t>The Estates at Linden</t>
  </si>
  <si>
    <t>St Therese of Woodbury</t>
  </si>
  <si>
    <t>Whitewater Health Services</t>
  </si>
  <si>
    <t>The Estates at Delano</t>
  </si>
  <si>
    <t>No Match</t>
  </si>
  <si>
    <r>
      <t xml:space="preserve">This schedule (or this </t>
    </r>
    <r>
      <rPr>
        <b/>
        <u/>
        <sz val="11"/>
        <color rgb="FF0070C0"/>
        <rFont val="Calibri"/>
        <family val="2"/>
        <scheme val="minor"/>
      </rPr>
      <t>same</t>
    </r>
    <r>
      <rPr>
        <b/>
        <sz val="11"/>
        <color rgb="FF0070C0"/>
        <rFont val="Calibri"/>
        <family val="2"/>
        <scheme val="minor"/>
      </rPr>
      <t xml:space="preserve"> information in an alternate format) is only required for facilities that have reported costs in the "Nursing Facility Related Costs" column on line 8052 of the Cost Report form for this report year.  Failure to submit this information in its entirety will result in the disallowance of reported costs on line 8052 due to lack of adequate documentation.</t>
    </r>
  </si>
  <si>
    <t>Facilities with costs reported on line 6180 in the Nursing Facility Related Costs column of the 2017 Cost Report form are required to complete this schedule, or, provide this same information to DHS in an alternate format.</t>
  </si>
  <si>
    <t>1.  The information may be submitted in the suggested format or any other available listing that supplies the required data (example: photocopy of ledger account with description/nature of purchase added in the margin).</t>
  </si>
  <si>
    <t>2.  Miscellaneous, other, miscellaneous other, etc. are not considered to be detail for types of expenditures and all costs so described will be disallowed.</t>
  </si>
  <si>
    <r>
      <t xml:space="preserve">Total Dietary Cost                 </t>
    </r>
    <r>
      <rPr>
        <sz val="11"/>
        <color theme="1"/>
        <rFont val="Calibri"/>
        <family val="2"/>
        <scheme val="minor"/>
      </rPr>
      <t>(Cost per meal x Number of meals)</t>
    </r>
  </si>
  <si>
    <t>Meal counts</t>
  </si>
  <si>
    <t>a.</t>
  </si>
  <si>
    <t>Residents of this facility</t>
  </si>
  <si>
    <t>Nursing Home</t>
  </si>
  <si>
    <t>b.</t>
  </si>
  <si>
    <t>Employee</t>
  </si>
  <si>
    <t>c.</t>
  </si>
  <si>
    <t>Other</t>
  </si>
  <si>
    <t>d.</t>
  </si>
  <si>
    <t>e.</t>
  </si>
  <si>
    <t>f.</t>
  </si>
  <si>
    <t>g.</t>
  </si>
  <si>
    <t>h.</t>
  </si>
  <si>
    <t>i</t>
  </si>
  <si>
    <t>Balance Per Books</t>
  </si>
  <si>
    <t>Other Provider Adjustments</t>
  </si>
  <si>
    <t>Costs to be allocated</t>
  </si>
  <si>
    <t>Other Adjustment</t>
  </si>
  <si>
    <t>Allowed NF costs</t>
  </si>
  <si>
    <t>Total Dietary Benefits</t>
  </si>
  <si>
    <t>Total Dietary Costs</t>
  </si>
  <si>
    <t>Allowed NF Dietary Salary Costs</t>
  </si>
  <si>
    <t xml:space="preserve">Reported Salaries </t>
  </si>
  <si>
    <t>Percentage of Salaries</t>
  </si>
  <si>
    <t>Allowed NF Allocated Dietary Costs</t>
  </si>
  <si>
    <t>Allowed NF Costs</t>
  </si>
  <si>
    <t>Line 9011: FICA</t>
  </si>
  <si>
    <t>Line 9012: SUTA/FUTA</t>
  </si>
  <si>
    <t>Line 9017: Vac/Sick</t>
  </si>
  <si>
    <t>Line 9023: Other Employee Insurance</t>
  </si>
  <si>
    <t>Line 9024: Workers Comp Insurance</t>
  </si>
  <si>
    <t>Line 9025: Dental Insurance</t>
  </si>
  <si>
    <t>Line 9026: Pension</t>
  </si>
  <si>
    <t>Line 9095: Hospital Attached Expenses</t>
  </si>
  <si>
    <t>Line 9021: Health Savings Account</t>
  </si>
  <si>
    <t>Line 9022: Medical Insurance</t>
  </si>
  <si>
    <t>Line 9080: Other Employee Benefits</t>
  </si>
  <si>
    <t>Provider Adjustments</t>
  </si>
  <si>
    <t>Non-NF Dietary Costs to be allocated</t>
  </si>
  <si>
    <t>Allocated NF Dietary Costs</t>
  </si>
  <si>
    <t>Allocated Non-NF Dietary Costs</t>
  </si>
  <si>
    <t>DIETARY COSTS ALLOCATION</t>
  </si>
  <si>
    <r>
      <t xml:space="preserve">Dietary allocation calculation and supporting documentation </t>
    </r>
    <r>
      <rPr>
        <b/>
        <u/>
        <sz val="11"/>
        <color rgb="FF0070C0"/>
        <rFont val="Calibri"/>
        <family val="2"/>
        <scheme val="minor"/>
      </rPr>
      <t>must</t>
    </r>
    <r>
      <rPr>
        <b/>
        <sz val="11"/>
        <color rgb="FF0070C0"/>
        <rFont val="Calibri"/>
        <family val="2"/>
        <scheme val="minor"/>
      </rPr>
      <t xml:space="preserve"> be submitted with this schedule to DHS.  </t>
    </r>
  </si>
  <si>
    <t>This schedule below is being furnished as a tool to calculate the dietary costs allocation based on meals served.  Facilities must complete the dietary costs allocation schedule below OR submit the same information to DHS in an alternate format.</t>
  </si>
  <si>
    <t>MEALS SERVED &amp; DIETARY COSTS ALLOCATION</t>
  </si>
  <si>
    <t>NURSING FACILITY (NF) COST REPORT SCHEDULE C3</t>
  </si>
  <si>
    <t>Only facilities with costs on line 6120 of the 2017 Cost Report form in the "Nursing Facility Related Costs" column are required to complete this schedule, or, provide this same information to DHS in an alternate format.</t>
  </si>
  <si>
    <t>6120 Nursing Supplies and Non-Prescription Drugs</t>
  </si>
  <si>
    <t>Only facilities with costs on line 6261 of the 2017 Cost Report form in the "Nursing Facility Related Costs" column are required to complete this schedule, or, provide this same information to DHS in an alternate format.</t>
  </si>
  <si>
    <t>NURSING FACILITY (NF) COST REPORT SCHEDULE C4</t>
  </si>
  <si>
    <t>6261 Non-Salary Training Costs</t>
  </si>
  <si>
    <t>Line 6120 is for all nursing supplies that are typically stocked at nursing stations or on the floor and distributed or used individually.  Examples include rubbing alcohol, cotton applicators, cotton balls, incontinence pads, disposable ice bags, dressings, bandages, water pitchers, tongue depressors, disposable gloves, enemas, enema equipment, soap, shampoo, medication cups, diapers, sanitary products, disposable thermometers, hypodermic needles and syringes, clinical reagents or similar diagnostic agents, and over-the-counter drugs prescribed for occasional (PRN use) for house supply stock.</t>
  </si>
  <si>
    <t>Before completing this table please read the additional instructions below this table.</t>
  </si>
  <si>
    <t>Please review Line 4 below for further instructions.</t>
  </si>
  <si>
    <t>Reference:  CMS Provider Reimbursement Manual-Part II, Chapter 41 (Updated  08/2016)</t>
  </si>
  <si>
    <t xml:space="preserve">41-507 "ELECTRONIC REPORTING SPECIFICATIONS FOR FORM CMS 2552-10" </t>
  </si>
  <si>
    <t>41-329 to 41-334 "Wkst. B-1"</t>
  </si>
  <si>
    <t>Does the 2017 Cost Report include dietary costs on Line 6300 that have been adjusted for</t>
  </si>
  <si>
    <t>non-nursing home dietary costs - either prior to the balance per books or on the adjustment</t>
  </si>
  <si>
    <t>Add back of Non-NF Costs</t>
  </si>
  <si>
    <t>If the provider has allocated costs to non-nursing facility operations during the report year, these costs will need to be added back in order to properly allocate total dietary costs based on total number of meals served by the kitchen.</t>
  </si>
  <si>
    <t>NOTE: Dietary income from resident meals should be zero</t>
  </si>
  <si>
    <t>column?  (Indicated Y for "Yes" and N for "No" in the box.)</t>
  </si>
  <si>
    <t>If you used this allocation method for laundry, enter the total number of non-NF/BC days in cell F27.  DHS will use the days from the Cost Report form for cell E27.</t>
  </si>
  <si>
    <t>Line 6280 is for all other care-related expenses not specified elsewhere on the Cost Report.  Ancillary services (excluding therapy and pharmacy) are reported on this line with all costs adjusted off for those that are considered separately billable (e.g. Medicare Part A lab, x-ray, wound vac, etc.).</t>
  </si>
  <si>
    <t xml:space="preserve">Line 6261 is for all non-salary training costs for direct care related staff.  Training costs for all other staff, such as activities and social service staff, business office personnel, administrators, or human resources should be reported on Line 8080-General &amp; Administrative.  Costs relating to the Scholarship program should be reported on Line 7017. </t>
  </si>
  <si>
    <t>If the answer to #2 was yes, please be sure to complete Schedule B "Cost Allocation" on the next page/tab.</t>
  </si>
  <si>
    <t>The following is for your information:</t>
  </si>
  <si>
    <t>Only facilities with costs on line 6280 of the 2017 Cost Report form in the "Nursing Facility Related Costs" column are required to complete this schedule, or, provide this same information to DHS in an alternate format.  If you are adjusting off all of the costs for line 6280 you do not need to complete this schedule.</t>
  </si>
  <si>
    <r>
      <t xml:space="preserve">TOTAL </t>
    </r>
    <r>
      <rPr>
        <b/>
        <u/>
        <sz val="11"/>
        <color theme="1"/>
        <rFont val="Calibri"/>
        <family val="2"/>
        <scheme val="minor"/>
      </rPr>
      <t>MEDICAID</t>
    </r>
    <r>
      <rPr>
        <b/>
        <sz val="11"/>
        <color theme="1"/>
        <rFont val="Calibri"/>
        <family val="2"/>
        <scheme val="minor"/>
      </rPr>
      <t xml:space="preserve"> ALLOWABLE BAD DEBT</t>
    </r>
  </si>
  <si>
    <r>
      <t xml:space="preserve">Line 6180 should only contain the costs for the electronic charting systems / Electronic Medical Records (EMR)/ Electronic Health Records (EHR) </t>
    </r>
    <r>
      <rPr>
        <b/>
        <i/>
        <u/>
        <sz val="11"/>
        <color theme="1"/>
        <rFont val="Calibri"/>
        <family val="2"/>
        <scheme val="minor"/>
      </rPr>
      <t>software</t>
    </r>
    <r>
      <rPr>
        <sz val="11"/>
        <color theme="1"/>
        <rFont val="Calibri"/>
        <family val="2"/>
        <scheme val="minor"/>
      </rPr>
      <t xml:space="preserve"> costs which meet the following criteria:                                                                                                                                                                                     - are not required to be capitalized, and,                                                                                                                                                        - were not already claimed under the Medicare/Medicaid EHR Incentive Program.</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</si>
</sst>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44" formatCode="_(&quot;$&quot;* #,##0.00_);_(&quot;$&quot;* \(#,##0.00\);_(&quot;$&quot;* &quot;-&quot;??_);_(@_)"/>
    <numFmt numFmtId="43" formatCode="_(* #,##0.00_);_(* \(#,##0.00\);_(* &quot;-&quot;??_);_(@_)"/>
    <numFmt numFmtId="164" formatCode="mm/dd/yy;@"/>
    <numFmt numFmtId="165" formatCode="_(* #,##0_);_(* \(#,##0\);_(* &quot;-&quot;??_);_(@_)"/>
    <numFmt numFmtId="166" formatCode="_(&quot;$&quot;* #,##0_);_(&quot;$&quot;* \(#,##0\);_(&quot;$&quot;* &quot;-&quot;??_);_(@_)"/>
  </numFmts>
  <fonts count="26" x14ac:knownFonts="1">
    <font>
      <sz val="11"/>
      <color theme="1"/>
      <name val="Calibri"/>
      <family val="2"/>
      <scheme val="minor"/>
    </font>
    <font>
      <b/>
      <sz val="11"/>
      <color theme="1"/>
      <name val="Calibri"/>
      <family val="2"/>
      <scheme val="minor"/>
    </font>
    <font>
      <sz val="11"/>
      <color theme="1"/>
      <name val="Calibri"/>
      <family val="2"/>
      <scheme val="minor"/>
    </font>
    <font>
      <sz val="14"/>
      <color theme="1"/>
      <name val="Calibri"/>
      <family val="2"/>
      <scheme val="minor"/>
    </font>
    <font>
      <sz val="11"/>
      <name val="Calibri"/>
      <family val="2"/>
      <scheme val="minor"/>
    </font>
    <font>
      <sz val="11"/>
      <color rgb="FFFF0000"/>
      <name val="Calibri"/>
      <family val="2"/>
      <scheme val="minor"/>
    </font>
    <font>
      <sz val="20"/>
      <color theme="1"/>
      <name val="Calibri"/>
      <family val="2"/>
      <scheme val="minor"/>
    </font>
    <font>
      <b/>
      <sz val="11"/>
      <color rgb="FFFF0000"/>
      <name val="Calibri"/>
      <family val="2"/>
      <scheme val="minor"/>
    </font>
    <font>
      <b/>
      <sz val="11"/>
      <name val="Calibri"/>
      <family val="2"/>
      <scheme val="minor"/>
    </font>
    <font>
      <b/>
      <sz val="11"/>
      <color rgb="FF0070C0"/>
      <name val="Calibri"/>
      <family val="2"/>
      <scheme val="minor"/>
    </font>
    <font>
      <sz val="9"/>
      <color rgb="FFFF0000"/>
      <name val="Calibri"/>
      <family val="2"/>
      <scheme val="minor"/>
    </font>
    <font>
      <b/>
      <sz val="12"/>
      <color theme="1"/>
      <name val="Arial"/>
      <family val="2"/>
    </font>
    <font>
      <sz val="11"/>
      <color rgb="FF0070C0"/>
      <name val="Calibri"/>
      <family val="2"/>
      <scheme val="minor"/>
    </font>
    <font>
      <sz val="10"/>
      <color theme="1"/>
      <name val="Calibri"/>
      <family val="2"/>
      <scheme val="minor"/>
    </font>
    <font>
      <sz val="10"/>
      <color rgb="FFFF0000"/>
      <name val="Calibri"/>
      <family val="2"/>
      <scheme val="minor"/>
    </font>
    <font>
      <sz val="10"/>
      <name val="Arial"/>
      <family val="2"/>
    </font>
    <font>
      <b/>
      <u/>
      <sz val="11"/>
      <color rgb="FF0070C0"/>
      <name val="Calibri"/>
      <family val="2"/>
      <scheme val="minor"/>
    </font>
    <font>
      <u/>
      <sz val="11"/>
      <color theme="10"/>
      <name val="Calibri"/>
      <family val="2"/>
      <scheme val="minor"/>
    </font>
    <font>
      <sz val="14"/>
      <name val="Calibri"/>
      <family val="2"/>
      <scheme val="minor"/>
    </font>
    <font>
      <b/>
      <sz val="14"/>
      <name val="Calibri"/>
      <family val="2"/>
      <scheme val="minor"/>
    </font>
    <font>
      <u/>
      <sz val="11"/>
      <color theme="1"/>
      <name val="Calibri"/>
      <family val="2"/>
      <scheme val="minor"/>
    </font>
    <font>
      <sz val="11"/>
      <color rgb="FF3F3F76"/>
      <name val="Calibri"/>
      <family val="2"/>
      <scheme val="minor"/>
    </font>
    <font>
      <sz val="8"/>
      <color theme="1"/>
      <name val="Calibri"/>
      <family val="2"/>
      <scheme val="minor"/>
    </font>
    <font>
      <b/>
      <sz val="11"/>
      <color theme="4" tint="-0.249977111117893"/>
      <name val="Calibri"/>
      <family val="2"/>
      <scheme val="minor"/>
    </font>
    <font>
      <b/>
      <u/>
      <sz val="11"/>
      <color theme="1"/>
      <name val="Calibri"/>
      <family val="2"/>
      <scheme val="minor"/>
    </font>
    <font>
      <b/>
      <i/>
      <u/>
      <sz val="11"/>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FFCC99"/>
      </patternFill>
    </fill>
    <fill>
      <patternFill patternType="solid">
        <fgColor theme="7" tint="0.59999389629810485"/>
        <bgColor indexed="64"/>
      </patternFill>
    </fill>
  </fills>
  <borders count="3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44" fontId="2" fillId="0" borderId="0" applyFont="0" applyFill="0" applyBorder="0" applyAlignment="0" applyProtection="0"/>
    <xf numFmtId="0" fontId="15" fillId="0" borderId="0"/>
    <xf numFmtId="43" fontId="2" fillId="0" borderId="0" applyFont="0" applyFill="0" applyBorder="0" applyAlignment="0" applyProtection="0"/>
    <xf numFmtId="0" fontId="17"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1" fillId="4" borderId="19" applyNumberFormat="0" applyAlignment="0" applyProtection="0"/>
  </cellStyleXfs>
  <cellXfs count="205">
    <xf numFmtId="0" fontId="0" fillId="0" borderId="0" xfId="0"/>
    <xf numFmtId="0" fontId="0" fillId="0" borderId="0" xfId="0" applyAlignment="1"/>
    <xf numFmtId="0" fontId="1" fillId="0" borderId="0" xfId="0" applyFont="1"/>
    <xf numFmtId="0" fontId="0" fillId="0" borderId="2" xfId="0" applyBorder="1"/>
    <xf numFmtId="0" fontId="0" fillId="0" borderId="0" xfId="0" applyAlignment="1">
      <alignment horizontal="left"/>
    </xf>
    <xf numFmtId="0" fontId="0" fillId="0" borderId="0" xfId="0" applyBorder="1"/>
    <xf numFmtId="0" fontId="1" fillId="0" borderId="0" xfId="0" applyFont="1" applyAlignment="1">
      <alignment horizontal="center"/>
    </xf>
    <xf numFmtId="0" fontId="1" fillId="0" borderId="0" xfId="0" applyFont="1" applyBorder="1" applyAlignment="1">
      <alignment horizontal="center"/>
    </xf>
    <xf numFmtId="0" fontId="1" fillId="0" borderId="0" xfId="0" applyFont="1" applyAlignment="1">
      <alignment horizontal="right"/>
    </xf>
    <xf numFmtId="0" fontId="3" fillId="0" borderId="0" xfId="0" applyFont="1" applyAlignment="1"/>
    <xf numFmtId="0" fontId="0" fillId="0" borderId="7" xfId="0" applyBorder="1"/>
    <xf numFmtId="0" fontId="0" fillId="0" borderId="6" xfId="0" applyBorder="1" applyAlignment="1">
      <alignment horizontal="center"/>
    </xf>
    <xf numFmtId="0" fontId="0" fillId="0" borderId="6" xfId="0" applyBorder="1"/>
    <xf numFmtId="14" fontId="0" fillId="0" borderId="2" xfId="0" applyNumberFormat="1" applyBorder="1"/>
    <xf numFmtId="44" fontId="0" fillId="0" borderId="2" xfId="1" applyFont="1" applyBorder="1"/>
    <xf numFmtId="14" fontId="0" fillId="0" borderId="0" xfId="0" applyNumberFormat="1"/>
    <xf numFmtId="0" fontId="0" fillId="0" borderId="0" xfId="0" applyFill="1" applyBorder="1"/>
    <xf numFmtId="14" fontId="0" fillId="0" borderId="0" xfId="0" applyNumberFormat="1" applyFill="1" applyBorder="1" applyAlignment="1">
      <alignment horizontal="center"/>
    </xf>
    <xf numFmtId="0" fontId="5" fillId="0" borderId="0" xfId="0" applyFont="1"/>
    <xf numFmtId="0" fontId="0" fillId="0" borderId="0" xfId="0" applyFill="1" applyBorder="1" applyAlignment="1">
      <alignment horizontal="center"/>
    </xf>
    <xf numFmtId="0" fontId="4" fillId="0" borderId="0" xfId="0" applyFont="1" applyFill="1" applyBorder="1" applyAlignment="1">
      <alignment horizontal="center"/>
    </xf>
    <xf numFmtId="0" fontId="0" fillId="0" borderId="0" xfId="0" applyFill="1" applyBorder="1" applyAlignment="1">
      <alignment horizontal="left"/>
    </xf>
    <xf numFmtId="0" fontId="6" fillId="0" borderId="0" xfId="0" applyFont="1"/>
    <xf numFmtId="0" fontId="0" fillId="0" borderId="11" xfId="0" applyBorder="1"/>
    <xf numFmtId="0" fontId="0" fillId="0" borderId="12" xfId="0" applyBorder="1"/>
    <xf numFmtId="0" fontId="0" fillId="0" borderId="13" xfId="0" applyBorder="1"/>
    <xf numFmtId="0" fontId="7" fillId="0" borderId="0" xfId="0" applyFont="1"/>
    <xf numFmtId="37" fontId="0" fillId="0" borderId="6" xfId="1" applyNumberFormat="1" applyFont="1" applyBorder="1"/>
    <xf numFmtId="164" fontId="0" fillId="0" borderId="6" xfId="0" applyNumberFormat="1" applyBorder="1"/>
    <xf numFmtId="5" fontId="0" fillId="0" borderId="6" xfId="1" applyNumberFormat="1" applyFont="1" applyBorder="1"/>
    <xf numFmtId="0" fontId="1" fillId="0" borderId="6" xfId="0" applyFont="1" applyBorder="1" applyAlignment="1">
      <alignment horizontal="center"/>
    </xf>
    <xf numFmtId="0" fontId="8" fillId="0" borderId="0" xfId="0" applyFont="1" applyAlignment="1">
      <alignment horizontal="left"/>
    </xf>
    <xf numFmtId="0" fontId="0" fillId="0" borderId="0" xfId="0" applyAlignment="1">
      <alignment horizontal="center"/>
    </xf>
    <xf numFmtId="0" fontId="9" fillId="0" borderId="0" xfId="0" applyFont="1"/>
    <xf numFmtId="0" fontId="0" fillId="0" borderId="6" xfId="0" applyBorder="1" applyAlignment="1">
      <alignment horizontal="left"/>
    </xf>
    <xf numFmtId="0" fontId="11" fillId="0" borderId="6" xfId="0" applyFont="1" applyBorder="1" applyAlignment="1">
      <alignment horizontal="left"/>
    </xf>
    <xf numFmtId="0" fontId="11" fillId="0" borderId="6" xfId="0" applyFont="1" applyBorder="1"/>
    <xf numFmtId="0" fontId="4" fillId="0" borderId="0" xfId="0" applyFont="1" applyFill="1" applyBorder="1" applyAlignment="1">
      <alignment horizontal="left"/>
    </xf>
    <xf numFmtId="0" fontId="0" fillId="0" borderId="5" xfId="0" applyBorder="1"/>
    <xf numFmtId="0" fontId="1" fillId="0" borderId="0" xfId="0" applyFont="1" applyBorder="1" applyAlignment="1">
      <alignment horizontal="right"/>
    </xf>
    <xf numFmtId="0" fontId="0" fillId="0" borderId="8" xfId="0" applyBorder="1"/>
    <xf numFmtId="0" fontId="0" fillId="0" borderId="0" xfId="0" applyBorder="1" applyAlignment="1">
      <alignment vertical="center" wrapText="1"/>
    </xf>
    <xf numFmtId="0" fontId="1" fillId="0" borderId="0" xfId="0" applyFont="1" applyBorder="1" applyAlignment="1">
      <alignment vertical="center"/>
    </xf>
    <xf numFmtId="0" fontId="14" fillId="0" borderId="0" xfId="0" applyFont="1" applyBorder="1"/>
    <xf numFmtId="0" fontId="0" fillId="0" borderId="0" xfId="0" applyAlignment="1">
      <alignment vertical="center" wrapText="1"/>
    </xf>
    <xf numFmtId="0" fontId="0" fillId="0" borderId="6" xfId="0" applyBorder="1" applyAlignment="1">
      <alignment horizontal="center" vertical="center" wrapText="1"/>
    </xf>
    <xf numFmtId="0" fontId="1" fillId="0" borderId="0" xfId="0" applyFont="1" applyAlignment="1">
      <alignment horizontal="left"/>
    </xf>
    <xf numFmtId="0" fontId="13" fillId="0" borderId="6" xfId="0" applyFont="1" applyBorder="1" applyAlignment="1">
      <alignment horizontal="center" vertical="center" wrapText="1"/>
    </xf>
    <xf numFmtId="0" fontId="0" fillId="0" borderId="0" xfId="0" applyFill="1"/>
    <xf numFmtId="0" fontId="10" fillId="0" borderId="0" xfId="0" applyFont="1" applyBorder="1" applyAlignment="1">
      <alignment horizontal="left" vertical="top" wrapText="1"/>
    </xf>
    <xf numFmtId="0" fontId="0" fillId="0" borderId="3" xfId="0" applyFont="1" applyFill="1" applyBorder="1" applyAlignment="1">
      <alignment horizontal="left"/>
    </xf>
    <xf numFmtId="0" fontId="17" fillId="0" borderId="0" xfId="4"/>
    <xf numFmtId="1" fontId="0" fillId="2" borderId="6" xfId="0" applyNumberFormat="1" applyFill="1" applyBorder="1"/>
    <xf numFmtId="0" fontId="18" fillId="0" borderId="0" xfId="0" applyFont="1" applyAlignment="1"/>
    <xf numFmtId="0" fontId="4" fillId="0" borderId="0" xfId="0" applyFont="1" applyAlignment="1">
      <alignment horizontal="center"/>
    </xf>
    <xf numFmtId="0" fontId="4" fillId="0" borderId="6" xfId="0" applyFont="1" applyBorder="1" applyAlignment="1">
      <alignment horizontal="center"/>
    </xf>
    <xf numFmtId="0" fontId="4" fillId="0" borderId="8" xfId="0" applyFont="1" applyBorder="1" applyAlignment="1">
      <alignment horizontal="center"/>
    </xf>
    <xf numFmtId="0" fontId="4" fillId="0" borderId="6" xfId="0" applyFont="1" applyBorder="1"/>
    <xf numFmtId="44" fontId="4" fillId="0" borderId="6" xfId="1" applyFont="1" applyBorder="1"/>
    <xf numFmtId="0" fontId="4" fillId="0" borderId="6" xfId="0" applyFont="1" applyBorder="1" applyAlignment="1">
      <alignment horizontal="right"/>
    </xf>
    <xf numFmtId="0" fontId="0" fillId="0" borderId="6" xfId="0" applyFill="1" applyBorder="1" applyAlignment="1">
      <alignment horizontal="right"/>
    </xf>
    <xf numFmtId="0" fontId="0" fillId="0" borderId="6" xfId="0" applyBorder="1" applyAlignment="1">
      <alignment horizontal="right"/>
    </xf>
    <xf numFmtId="0" fontId="0" fillId="0" borderId="9" xfId="0" applyBorder="1" applyAlignment="1">
      <alignment horizontal="right"/>
    </xf>
    <xf numFmtId="0" fontId="9" fillId="0" borderId="0" xfId="0" applyFont="1" applyAlignment="1">
      <alignment horizontal="left" vertical="top" wrapText="1"/>
    </xf>
    <xf numFmtId="0" fontId="9" fillId="0" borderId="0" xfId="0" applyFont="1" applyAlignment="1">
      <alignment vertical="top"/>
    </xf>
    <xf numFmtId="0" fontId="9" fillId="0" borderId="0" xfId="0" applyFont="1" applyFill="1" applyBorder="1" applyAlignment="1">
      <alignment horizontal="left" vertical="top"/>
    </xf>
    <xf numFmtId="0" fontId="12" fillId="0" borderId="0" xfId="0" applyFont="1" applyAlignment="1">
      <alignment horizontal="left" vertical="top" wrapText="1"/>
    </xf>
    <xf numFmtId="0" fontId="1" fillId="0" borderId="0" xfId="0" applyFont="1" applyAlignment="1">
      <alignment horizontal="left"/>
    </xf>
    <xf numFmtId="0" fontId="8" fillId="0" borderId="0" xfId="0" applyFont="1" applyAlignment="1">
      <alignment horizontal="center"/>
    </xf>
    <xf numFmtId="0" fontId="9" fillId="0" borderId="0" xfId="0" applyFont="1" applyAlignment="1">
      <alignment horizontal="left" vertical="top" wrapText="1"/>
    </xf>
    <xf numFmtId="0" fontId="1" fillId="0" borderId="0" xfId="0" applyFont="1" applyAlignment="1">
      <alignment horizontal="left"/>
    </xf>
    <xf numFmtId="1" fontId="0" fillId="0" borderId="3" xfId="0" applyNumberFormat="1" applyFill="1" applyBorder="1" applyAlignment="1">
      <alignment horizontal="left"/>
    </xf>
    <xf numFmtId="0" fontId="9" fillId="0" borderId="0" xfId="0" applyFont="1" applyAlignment="1">
      <alignment horizontal="left" vertical="top"/>
    </xf>
    <xf numFmtId="1" fontId="0" fillId="0" borderId="3" xfId="0" applyNumberFormat="1" applyFont="1" applyFill="1" applyBorder="1" applyAlignment="1">
      <alignment horizontal="left"/>
    </xf>
    <xf numFmtId="0" fontId="1" fillId="0" borderId="0" xfId="0" applyFont="1" applyFill="1" applyBorder="1" applyAlignment="1">
      <alignment horizontal="left"/>
    </xf>
    <xf numFmtId="0" fontId="0" fillId="0" borderId="0" xfId="0" applyAlignment="1">
      <alignment vertical="center" wrapText="1"/>
    </xf>
    <xf numFmtId="39" fontId="4" fillId="0" borderId="6" xfId="1" applyNumberFormat="1" applyFont="1" applyFill="1" applyBorder="1"/>
    <xf numFmtId="49" fontId="0" fillId="0" borderId="0" xfId="0" applyNumberFormat="1" applyAlignment="1">
      <alignment horizontal="center" vertical="top"/>
    </xf>
    <xf numFmtId="0" fontId="0" fillId="3" borderId="5" xfId="0" applyFill="1" applyBorder="1"/>
    <xf numFmtId="166" fontId="0" fillId="0" borderId="0" xfId="0" applyNumberFormat="1" applyBorder="1"/>
    <xf numFmtId="166" fontId="0" fillId="0" borderId="4" xfId="1" applyNumberFormat="1" applyFont="1" applyBorder="1"/>
    <xf numFmtId="0" fontId="0" fillId="0" borderId="3" xfId="0" applyBorder="1"/>
    <xf numFmtId="0" fontId="1" fillId="0" borderId="17" xfId="0" applyFont="1" applyBorder="1" applyAlignment="1">
      <alignment horizontal="center" vertical="center" wrapText="1"/>
    </xf>
    <xf numFmtId="166" fontId="0" fillId="3" borderId="0" xfId="0" applyNumberFormat="1" applyFill="1" applyBorder="1"/>
    <xf numFmtId="44" fontId="0" fillId="3" borderId="0" xfId="0" applyNumberFormat="1" applyFill="1" applyBorder="1"/>
    <xf numFmtId="44" fontId="0" fillId="0" borderId="0" xfId="1" applyFont="1" applyBorder="1"/>
    <xf numFmtId="44" fontId="0" fillId="0" borderId="0" xfId="0" applyNumberFormat="1" applyBorder="1"/>
    <xf numFmtId="166" fontId="0" fillId="0" borderId="0" xfId="1" applyNumberFormat="1" applyFont="1" applyFill="1" applyBorder="1"/>
    <xf numFmtId="0" fontId="0" fillId="0" borderId="0" xfId="0" applyNumberFormat="1" applyAlignment="1">
      <alignment horizontal="center" vertical="top"/>
    </xf>
    <xf numFmtId="0" fontId="4" fillId="3" borderId="6" xfId="0" applyFont="1" applyFill="1" applyBorder="1" applyAlignment="1">
      <alignment horizontal="center"/>
    </xf>
    <xf numFmtId="39" fontId="4" fillId="3" borderId="6" xfId="1" applyNumberFormat="1" applyFont="1" applyFill="1" applyBorder="1"/>
    <xf numFmtId="0" fontId="0" fillId="0" borderId="18" xfId="0" applyBorder="1" applyAlignment="1">
      <alignment wrapText="1"/>
    </xf>
    <xf numFmtId="0" fontId="20" fillId="0" borderId="0" xfId="0" applyFont="1"/>
    <xf numFmtId="0" fontId="0" fillId="0" borderId="0" xfId="0" applyProtection="1">
      <protection locked="0"/>
    </xf>
    <xf numFmtId="0" fontId="0" fillId="0" borderId="0" xfId="0" applyAlignment="1" applyProtection="1">
      <alignment horizontal="right"/>
      <protection locked="0"/>
    </xf>
    <xf numFmtId="0" fontId="1" fillId="0" borderId="20" xfId="0" applyFont="1" applyBorder="1" applyAlignment="1">
      <alignment horizontal="center" vertical="center"/>
    </xf>
    <xf numFmtId="0" fontId="1" fillId="0" borderId="21" xfId="0" applyFont="1" applyBorder="1" applyAlignment="1">
      <alignment horizontal="center" vertical="center" wrapText="1"/>
    </xf>
    <xf numFmtId="0" fontId="1" fillId="0" borderId="14" xfId="0" applyFont="1" applyBorder="1" applyAlignment="1">
      <alignment horizontal="center"/>
    </xf>
    <xf numFmtId="0" fontId="0" fillId="0" borderId="14" xfId="0" applyBorder="1"/>
    <xf numFmtId="0" fontId="0" fillId="0" borderId="15" xfId="0" applyBorder="1"/>
    <xf numFmtId="166" fontId="0" fillId="0" borderId="23" xfId="0" applyNumberFormat="1" applyBorder="1"/>
    <xf numFmtId="165" fontId="0" fillId="0" borderId="0" xfId="5" applyNumberFormat="1" applyFont="1"/>
    <xf numFmtId="10" fontId="0" fillId="0" borderId="0" xfId="6" applyNumberFormat="1" applyFont="1"/>
    <xf numFmtId="0" fontId="0" fillId="0" borderId="23" xfId="0" applyBorder="1"/>
    <xf numFmtId="165" fontId="0" fillId="0" borderId="3" xfId="5" applyNumberFormat="1" applyFont="1" applyBorder="1"/>
    <xf numFmtId="166" fontId="0" fillId="0" borderId="0" xfId="0" applyNumberFormat="1"/>
    <xf numFmtId="0" fontId="0" fillId="0" borderId="4" xfId="0" applyBorder="1"/>
    <xf numFmtId="166" fontId="0" fillId="0" borderId="24" xfId="1" applyNumberFormat="1" applyFont="1" applyBorder="1"/>
    <xf numFmtId="44" fontId="0" fillId="0" borderId="0" xfId="0" applyNumberFormat="1"/>
    <xf numFmtId="44" fontId="0" fillId="0" borderId="0" xfId="1" applyFont="1"/>
    <xf numFmtId="0" fontId="22" fillId="0" borderId="3" xfId="0" applyFont="1" applyBorder="1"/>
    <xf numFmtId="166" fontId="0" fillId="0" borderId="16" xfId="1" applyNumberFormat="1" applyFont="1" applyBorder="1"/>
    <xf numFmtId="0" fontId="1" fillId="0" borderId="25" xfId="0" applyFont="1" applyBorder="1" applyAlignment="1">
      <alignment horizontal="center" vertical="center"/>
    </xf>
    <xf numFmtId="0" fontId="1" fillId="5" borderId="17"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0" borderId="5" xfId="0" applyFont="1" applyBorder="1" applyAlignment="1">
      <alignment horizontal="center" vertical="center" wrapText="1"/>
    </xf>
    <xf numFmtId="166" fontId="0" fillId="5" borderId="0" xfId="0" applyNumberFormat="1" applyFill="1" applyBorder="1"/>
    <xf numFmtId="166" fontId="0" fillId="0" borderId="26" xfId="0" applyNumberFormat="1" applyFill="1" applyBorder="1"/>
    <xf numFmtId="44" fontId="0" fillId="5" borderId="0" xfId="0" applyNumberFormat="1" applyFill="1" applyBorder="1"/>
    <xf numFmtId="44" fontId="0" fillId="3" borderId="0" xfId="1" applyFont="1" applyFill="1" applyBorder="1"/>
    <xf numFmtId="44" fontId="0" fillId="0" borderId="26" xfId="0" applyNumberFormat="1" applyFill="1" applyBorder="1"/>
    <xf numFmtId="44" fontId="0" fillId="0" borderId="26" xfId="1" applyFont="1" applyFill="1" applyBorder="1"/>
    <xf numFmtId="0" fontId="0" fillId="5" borderId="0" xfId="0" applyFill="1" applyBorder="1"/>
    <xf numFmtId="0" fontId="0" fillId="3" borderId="0" xfId="0" applyFill="1" applyBorder="1"/>
    <xf numFmtId="166" fontId="0" fillId="0" borderId="26" xfId="1" applyNumberFormat="1" applyFont="1" applyFill="1" applyBorder="1"/>
    <xf numFmtId="166" fontId="0" fillId="0" borderId="27" xfId="0" applyNumberFormat="1" applyFill="1" applyBorder="1"/>
    <xf numFmtId="166" fontId="0" fillId="0" borderId="3" xfId="0" applyNumberFormat="1" applyFill="1" applyBorder="1"/>
    <xf numFmtId="0" fontId="0" fillId="0" borderId="28" xfId="0" applyFill="1" applyBorder="1"/>
    <xf numFmtId="166" fontId="0" fillId="5" borderId="29" xfId="0" applyNumberFormat="1" applyFill="1" applyBorder="1"/>
    <xf numFmtId="166" fontId="0" fillId="3" borderId="29" xfId="0" applyNumberFormat="1" applyFill="1" applyBorder="1"/>
    <xf numFmtId="166" fontId="0" fillId="0" borderId="30" xfId="0" applyNumberFormat="1" applyFill="1" applyBorder="1"/>
    <xf numFmtId="166" fontId="0" fillId="0" borderId="29" xfId="0" applyNumberFormat="1" applyFill="1" applyBorder="1"/>
    <xf numFmtId="166" fontId="0" fillId="0" borderId="0" xfId="0" applyNumberFormat="1" applyFill="1"/>
    <xf numFmtId="0" fontId="0" fillId="0" borderId="25" xfId="0" applyBorder="1"/>
    <xf numFmtId="0" fontId="1" fillId="0" borderId="5" xfId="0" applyFont="1" applyFill="1" applyBorder="1" applyAlignment="1">
      <alignment horizontal="center" vertical="center" wrapText="1"/>
    </xf>
    <xf numFmtId="0" fontId="0" fillId="0" borderId="31" xfId="0" applyBorder="1"/>
    <xf numFmtId="166" fontId="0" fillId="3" borderId="21" xfId="0" applyNumberFormat="1" applyFill="1" applyBorder="1"/>
    <xf numFmtId="166" fontId="0" fillId="0" borderId="32" xfId="1" applyNumberFormat="1" applyFont="1" applyFill="1" applyBorder="1"/>
    <xf numFmtId="166" fontId="0" fillId="0" borderId="26" xfId="0" applyNumberFormat="1" applyBorder="1"/>
    <xf numFmtId="9" fontId="0" fillId="0" borderId="33" xfId="6" applyFont="1" applyFill="1" applyBorder="1"/>
    <xf numFmtId="0" fontId="1" fillId="5" borderId="34" xfId="0" applyFont="1" applyFill="1" applyBorder="1" applyAlignment="1">
      <alignment horizontal="center" vertical="center" wrapText="1"/>
    </xf>
    <xf numFmtId="0" fontId="1" fillId="3" borderId="34" xfId="0" applyFont="1" applyFill="1" applyBorder="1" applyAlignment="1">
      <alignment horizontal="center" vertical="center" wrapText="1"/>
    </xf>
    <xf numFmtId="9" fontId="0" fillId="0" borderId="35" xfId="6" applyFont="1" applyFill="1" applyBorder="1"/>
    <xf numFmtId="10" fontId="0" fillId="0" borderId="30" xfId="6" applyNumberFormat="1" applyFont="1" applyFill="1" applyBorder="1"/>
    <xf numFmtId="10" fontId="0" fillId="0" borderId="29" xfId="6" applyNumberFormat="1" applyFont="1" applyFill="1" applyBorder="1"/>
    <xf numFmtId="10" fontId="0" fillId="0" borderId="0" xfId="6" applyNumberFormat="1" applyFont="1" applyBorder="1"/>
    <xf numFmtId="0" fontId="0" fillId="0" borderId="0" xfId="0" applyFill="1" applyAlignment="1">
      <alignment horizontal="center"/>
    </xf>
    <xf numFmtId="0" fontId="0" fillId="0" borderId="12" xfId="0" applyFill="1" applyBorder="1"/>
    <xf numFmtId="0" fontId="0" fillId="0" borderId="36" xfId="0" applyBorder="1"/>
    <xf numFmtId="166" fontId="21" fillId="4" borderId="19" xfId="7" applyNumberFormat="1"/>
    <xf numFmtId="0" fontId="21" fillId="4" borderId="19" xfId="7"/>
    <xf numFmtId="43" fontId="21" fillId="4" borderId="19" xfId="7" applyNumberFormat="1"/>
    <xf numFmtId="0" fontId="9" fillId="0" borderId="0" xfId="0" applyFont="1" applyAlignment="1">
      <alignment horizontal="left" vertical="top" wrapText="1"/>
    </xf>
    <xf numFmtId="1" fontId="0" fillId="0" borderId="3" xfId="0" applyNumberFormat="1" applyFill="1" applyBorder="1" applyAlignment="1">
      <alignment horizontal="left"/>
    </xf>
    <xf numFmtId="0" fontId="1" fillId="0" borderId="0" xfId="0" applyFont="1" applyAlignment="1">
      <alignment horizontal="left"/>
    </xf>
    <xf numFmtId="0" fontId="9" fillId="0" borderId="0" xfId="0" applyFont="1" applyAlignment="1">
      <alignment horizontal="left" vertical="top" wrapText="1"/>
    </xf>
    <xf numFmtId="1" fontId="0" fillId="0" borderId="3" xfId="0" applyNumberFormat="1" applyFill="1" applyBorder="1" applyAlignment="1">
      <alignment horizontal="left"/>
    </xf>
    <xf numFmtId="0" fontId="1" fillId="0" borderId="0" xfId="0" applyFont="1" applyAlignment="1">
      <alignment horizontal="left"/>
    </xf>
    <xf numFmtId="0" fontId="0" fillId="0" borderId="0" xfId="0" applyAlignment="1">
      <alignment vertical="top" wrapText="1"/>
    </xf>
    <xf numFmtId="0" fontId="4" fillId="0" borderId="0" xfId="0" applyFont="1"/>
    <xf numFmtId="0" fontId="9" fillId="0" borderId="0" xfId="0" applyFont="1" applyFill="1" applyBorder="1"/>
    <xf numFmtId="0" fontId="9" fillId="0" borderId="0" xfId="0" applyFont="1" applyAlignment="1">
      <alignment horizontal="left" vertical="top" wrapText="1"/>
    </xf>
    <xf numFmtId="0" fontId="0" fillId="0" borderId="0" xfId="0" applyAlignment="1">
      <alignment vertical="top"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9" fillId="0" borderId="0" xfId="0" applyFont="1" applyAlignment="1">
      <alignment vertical="top" wrapText="1"/>
    </xf>
    <xf numFmtId="0" fontId="9" fillId="0" borderId="0" xfId="0" applyFont="1" applyAlignment="1">
      <alignment horizontal="left" vertical="center" wrapText="1"/>
    </xf>
    <xf numFmtId="0" fontId="9" fillId="0" borderId="0" xfId="0" applyFont="1" applyAlignment="1">
      <alignment horizontal="left" vertical="top" wrapText="1"/>
    </xf>
    <xf numFmtId="1" fontId="0" fillId="2" borderId="3" xfId="0" applyNumberFormat="1" applyFont="1" applyFill="1" applyBorder="1" applyAlignment="1">
      <alignment horizontal="left"/>
    </xf>
    <xf numFmtId="0" fontId="0" fillId="2" borderId="10" xfId="0" applyFont="1" applyFill="1" applyBorder="1" applyAlignment="1">
      <alignment horizontal="left"/>
    </xf>
    <xf numFmtId="0" fontId="23" fillId="0" borderId="0" xfId="0" applyFont="1" applyAlignment="1">
      <alignment horizontal="left" vertical="top" wrapText="1"/>
    </xf>
    <xf numFmtId="0" fontId="4" fillId="0" borderId="0" xfId="0" applyFont="1" applyAlignment="1">
      <alignment horizontal="left"/>
    </xf>
    <xf numFmtId="0" fontId="0" fillId="0" borderId="7" xfId="0" applyBorder="1" applyAlignment="1">
      <alignment vertical="top" wrapText="1"/>
    </xf>
    <xf numFmtId="0" fontId="0" fillId="0" borderId="2" xfId="0" applyBorder="1" applyAlignment="1">
      <alignment vertical="top"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vertical="center" wrapText="1"/>
    </xf>
    <xf numFmtId="0" fontId="0" fillId="0" borderId="10" xfId="0" applyBorder="1" applyAlignment="1">
      <alignment vertical="center" wrapText="1"/>
    </xf>
    <xf numFmtId="0" fontId="0" fillId="0" borderId="9" xfId="0" applyBorder="1" applyAlignment="1">
      <alignment vertical="center" wrapText="1"/>
    </xf>
    <xf numFmtId="1" fontId="0" fillId="0" borderId="3" xfId="0" applyNumberFormat="1" applyFill="1" applyBorder="1" applyAlignment="1">
      <alignment horizontal="left"/>
    </xf>
    <xf numFmtId="0" fontId="0" fillId="0" borderId="3" xfId="0" applyFill="1" applyBorder="1" applyAlignment="1">
      <alignment horizontal="left"/>
    </xf>
    <xf numFmtId="0" fontId="4" fillId="0" borderId="6" xfId="0" applyFont="1" applyBorder="1" applyAlignment="1">
      <alignment vertical="center" wrapText="1"/>
    </xf>
    <xf numFmtId="0" fontId="0" fillId="0" borderId="0" xfId="0" applyAlignment="1">
      <alignment vertical="top"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vertical="top" wrapText="1"/>
    </xf>
    <xf numFmtId="0" fontId="0" fillId="0" borderId="15" xfId="0" applyBorder="1" applyAlignment="1">
      <alignment vertical="top" wrapText="1"/>
    </xf>
    <xf numFmtId="0" fontId="0" fillId="0" borderId="3" xfId="0" applyBorder="1" applyAlignment="1">
      <alignment vertical="top" wrapText="1"/>
    </xf>
    <xf numFmtId="0" fontId="0" fillId="0" borderId="16" xfId="0" applyBorder="1" applyAlignment="1">
      <alignment vertical="top" wrapText="1"/>
    </xf>
    <xf numFmtId="0" fontId="0" fillId="0" borderId="6" xfId="0" applyBorder="1" applyAlignment="1">
      <alignment vertical="top" wrapText="1"/>
    </xf>
    <xf numFmtId="0" fontId="0" fillId="0" borderId="6" xfId="0" applyBorder="1" applyAlignment="1">
      <alignment horizontal="center" vertical="top" wrapText="1"/>
    </xf>
    <xf numFmtId="0" fontId="1" fillId="0" borderId="0" xfId="0" applyFont="1" applyAlignment="1">
      <alignment horizontal="left"/>
    </xf>
    <xf numFmtId="0" fontId="0" fillId="0" borderId="0" xfId="0" applyAlignment="1">
      <alignment horizontal="left" vertical="top" wrapText="1"/>
    </xf>
    <xf numFmtId="0" fontId="4" fillId="0" borderId="0" xfId="0" applyFont="1" applyAlignment="1">
      <alignment vertical="top" wrapText="1"/>
    </xf>
    <xf numFmtId="0" fontId="0" fillId="0" borderId="0" xfId="0" applyAlignment="1">
      <alignment wrapText="1"/>
    </xf>
    <xf numFmtId="0" fontId="13" fillId="0" borderId="6"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xf>
    <xf numFmtId="0" fontId="4" fillId="0" borderId="9" xfId="0" applyFont="1" applyBorder="1" applyAlignment="1">
      <alignment horizontal="center"/>
    </xf>
    <xf numFmtId="0" fontId="19" fillId="0" borderId="0" xfId="0" applyFont="1" applyAlignment="1">
      <alignment horizontal="center"/>
    </xf>
  </cellXfs>
  <cellStyles count="8">
    <cellStyle name="Comma" xfId="5" builtinId="3"/>
    <cellStyle name="Comma 2 2" xfId="3"/>
    <cellStyle name="Currency" xfId="1" builtinId="4"/>
    <cellStyle name="Hyperlink" xfId="4" builtinId="8"/>
    <cellStyle name="Input" xfId="7" builtinId="20"/>
    <cellStyle name="Normal" xfId="0" builtinId="0"/>
    <cellStyle name="Normal 2" xfId="2"/>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66675</xdr:colOff>
      <xdr:row>4</xdr:row>
      <xdr:rowOff>85725</xdr:rowOff>
    </xdr:from>
    <xdr:to>
      <xdr:col>9</xdr:col>
      <xdr:colOff>228600</xdr:colOff>
      <xdr:row>27</xdr:row>
      <xdr:rowOff>121920</xdr:rowOff>
    </xdr:to>
    <xdr:sp macro="" textlink="">
      <xdr:nvSpPr>
        <xdr:cNvPr id="4" name="TextBox 3"/>
        <xdr:cNvSpPr txBox="1"/>
      </xdr:nvSpPr>
      <xdr:spPr>
        <a:xfrm>
          <a:off x="66675" y="817245"/>
          <a:ext cx="6097905" cy="42424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0070C0"/>
              </a:solidFill>
              <a:effectLst/>
              <a:latin typeface="+mn-lt"/>
              <a:ea typeface="+mn-ea"/>
              <a:cs typeface="+mn-cs"/>
            </a:rPr>
            <a:t>Instructions for the 2017 Nursing Facility (NF) Cost Report Supplemental</a:t>
          </a:r>
          <a:r>
            <a:rPr lang="en-US" sz="1200" b="1" baseline="0">
              <a:solidFill>
                <a:srgbClr val="0070C0"/>
              </a:solidFill>
              <a:effectLst/>
              <a:latin typeface="+mn-lt"/>
              <a:ea typeface="+mn-ea"/>
              <a:cs typeface="+mn-cs"/>
            </a:rPr>
            <a:t> Schedule</a:t>
          </a:r>
        </a:p>
        <a:p>
          <a:r>
            <a:rPr lang="en-US" sz="1100">
              <a:solidFill>
                <a:schemeClr val="dk1"/>
              </a:solidFill>
              <a:effectLst/>
              <a:latin typeface="+mn-lt"/>
              <a:ea typeface="+mn-ea"/>
              <a:cs typeface="+mn-cs"/>
            </a:rPr>
            <a:t>This is an Excel Workbook that is required to be completed and returned to the Department of Human Services (DHS) by</a:t>
          </a:r>
          <a:r>
            <a:rPr lang="en-US" sz="1100" baseline="0">
              <a:solidFill>
                <a:schemeClr val="dk1"/>
              </a:solidFill>
              <a:effectLst/>
              <a:latin typeface="+mn-lt"/>
              <a:ea typeface="+mn-ea"/>
              <a:cs typeface="+mn-cs"/>
            </a:rPr>
            <a:t> 11:59pm on </a:t>
          </a:r>
          <a:r>
            <a:rPr lang="en-US" sz="1100">
              <a:solidFill>
                <a:schemeClr val="dk1"/>
              </a:solidFill>
              <a:effectLst/>
              <a:latin typeface="+mn-lt"/>
              <a:ea typeface="+mn-ea"/>
              <a:cs typeface="+mn-cs"/>
            </a:rPr>
            <a:t>February 1, 2018.  When you are using this workbook, you are NOT submitting the information on-line as it is being typed. This workbook must be saved on your computer BEFORE you enter any data, and again after data is entered.  Submit the completed 2017 Supplemental</a:t>
          </a:r>
          <a:r>
            <a:rPr lang="en-US" sz="1100" baseline="0">
              <a:solidFill>
                <a:schemeClr val="dk1"/>
              </a:solidFill>
              <a:effectLst/>
              <a:latin typeface="+mn-lt"/>
              <a:ea typeface="+mn-ea"/>
              <a:cs typeface="+mn-cs"/>
            </a:rPr>
            <a:t> Schedule </a:t>
          </a:r>
          <a:r>
            <a:rPr lang="en-US" sz="1100">
              <a:solidFill>
                <a:schemeClr val="dk1"/>
              </a:solidFill>
              <a:effectLst/>
              <a:latin typeface="+mn-lt"/>
              <a:ea typeface="+mn-ea"/>
              <a:cs typeface="+mn-cs"/>
            </a:rPr>
            <a:t>and any</a:t>
          </a:r>
          <a:r>
            <a:rPr lang="en-US" sz="1100" baseline="0">
              <a:solidFill>
                <a:schemeClr val="dk1"/>
              </a:solidFill>
              <a:effectLst/>
              <a:latin typeface="+mn-lt"/>
              <a:ea typeface="+mn-ea"/>
              <a:cs typeface="+mn-cs"/>
            </a:rPr>
            <a:t> supporting documentation</a:t>
          </a:r>
          <a:r>
            <a:rPr lang="en-US" sz="1100">
              <a:solidFill>
                <a:schemeClr val="dk1"/>
              </a:solidFill>
              <a:effectLst/>
              <a:latin typeface="+mn-lt"/>
              <a:ea typeface="+mn-ea"/>
              <a:cs typeface="+mn-cs"/>
            </a:rPr>
            <a:t> to the</a:t>
          </a:r>
          <a:r>
            <a:rPr lang="en-US" sz="1100" baseline="0">
              <a:solidFill>
                <a:schemeClr val="dk1"/>
              </a:solidFill>
              <a:effectLst/>
              <a:latin typeface="+mn-lt"/>
              <a:ea typeface="+mn-ea"/>
              <a:cs typeface="+mn-cs"/>
            </a:rPr>
            <a:t> Department via email at:</a:t>
          </a:r>
        </a:p>
        <a:p>
          <a:r>
            <a:rPr lang="en-US" sz="1100" b="1">
              <a:solidFill>
                <a:schemeClr val="accent5">
                  <a:lumMod val="75000"/>
                </a:schemeClr>
              </a:solidFill>
              <a:effectLst/>
              <a:latin typeface="+mn-lt"/>
              <a:ea typeface="+mn-ea"/>
              <a:cs typeface="+mn-cs"/>
            </a:rPr>
            <a:t>DHS.NFRP.CostReport@state.mn.us</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If you cannot/prefer not to submit this information via email, you may send it via U.S. Mail, post marked prior to February 2, 2018, to:</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Minnesota Department of Human Services </a:t>
          </a: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Nursing Facility Rates &amp; Policy </a:t>
          </a: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PO Box 64973 </a:t>
          </a: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St. Paul, MN 55164-0973. </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Each of the following pages contain some brief instructions in </a:t>
          </a:r>
          <a:r>
            <a:rPr lang="en-US" sz="1100" b="1" baseline="0">
              <a:solidFill>
                <a:srgbClr val="0070C0"/>
              </a:solidFill>
              <a:effectLst/>
              <a:latin typeface="+mn-lt"/>
              <a:ea typeface="+mn-ea"/>
              <a:cs typeface="+mn-cs"/>
            </a:rPr>
            <a:t>blue</a:t>
          </a:r>
          <a:r>
            <a:rPr lang="en-US" sz="1100" baseline="0">
              <a:solidFill>
                <a:schemeClr val="dk1"/>
              </a:solidFill>
              <a:effectLst/>
              <a:latin typeface="+mn-lt"/>
              <a:ea typeface="+mn-ea"/>
              <a:cs typeface="+mn-cs"/>
            </a:rPr>
            <a:t>.  Please read the instructions in </a:t>
          </a:r>
          <a:r>
            <a:rPr lang="en-US" sz="1100" b="1" baseline="0">
              <a:solidFill>
                <a:srgbClr val="0070C0"/>
              </a:solidFill>
              <a:effectLst/>
              <a:latin typeface="+mn-lt"/>
              <a:ea typeface="+mn-ea"/>
              <a:cs typeface="+mn-cs"/>
            </a:rPr>
            <a:t>blue</a:t>
          </a:r>
          <a:r>
            <a:rPr lang="en-US" sz="1100" baseline="0">
              <a:solidFill>
                <a:schemeClr val="dk1"/>
              </a:solidFill>
              <a:effectLst/>
              <a:latin typeface="+mn-lt"/>
              <a:ea typeface="+mn-ea"/>
              <a:cs typeface="+mn-cs"/>
            </a:rPr>
            <a:t> before completing each page.  For additional information, refer to the 2017 Cost Report Instruction Manual.</a:t>
          </a:r>
        </a:p>
        <a:p>
          <a:endParaRPr lang="en-US" sz="110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NOTE: </a:t>
          </a:r>
          <a:r>
            <a:rPr lang="en-US" sz="1100" baseline="0">
              <a:solidFill>
                <a:schemeClr val="dk1"/>
              </a:solidFill>
              <a:effectLst/>
              <a:latin typeface="+mn-lt"/>
              <a:ea typeface="+mn-ea"/>
              <a:cs typeface="+mn-cs"/>
            </a:rPr>
            <a:t>Not every part of every page of this workbook is required to be completed by every facility.  Please read the directions on each page carefully to determine the requirements for your facility.</a:t>
          </a:r>
        </a:p>
        <a:p>
          <a:endParaRPr lang="en-US" sz="1100" baseline="0">
            <a:solidFill>
              <a:schemeClr val="dk1"/>
            </a:solidFill>
            <a:effectLst/>
            <a:latin typeface="+mn-lt"/>
            <a:ea typeface="+mn-ea"/>
            <a:cs typeface="+mn-cs"/>
          </a:endParaRPr>
        </a:p>
        <a:p>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4329</xdr:rowOff>
    </xdr:from>
    <xdr:to>
      <xdr:col>3</xdr:col>
      <xdr:colOff>2476500</xdr:colOff>
      <xdr:row>21</xdr:row>
      <xdr:rowOff>171450</xdr:rowOff>
    </xdr:to>
    <xdr:sp macro="" textlink="">
      <xdr:nvSpPr>
        <xdr:cNvPr id="2" name="TextBox 1"/>
        <xdr:cNvSpPr txBox="1"/>
      </xdr:nvSpPr>
      <xdr:spPr>
        <a:xfrm>
          <a:off x="0" y="766329"/>
          <a:ext cx="5476875" cy="3405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70C0"/>
              </a:solidFill>
            </a:rPr>
            <a:t>Please</a:t>
          </a:r>
          <a:r>
            <a:rPr lang="en-US" sz="1100" b="1" baseline="0">
              <a:solidFill>
                <a:srgbClr val="0070C0"/>
              </a:solidFill>
            </a:rPr>
            <a:t> Read Before Completing this Schedule:</a:t>
          </a:r>
          <a:r>
            <a:rPr lang="en-US" sz="1100" b="0" baseline="0">
              <a:solidFill>
                <a:srgbClr val="0070C0"/>
              </a:solidFill>
            </a:rPr>
            <a:t> Report only care-related applicable credits on line 6290 that cannot/should not be reported in the more specific cost category line of the Cost Report form.  Miscellaneous or other income must be shown as a credit to the related expense.  For example, purchase discounts or refunds for stock nursing supplies are applicable credits and must be reported on line 6120 to offset the related stock nursing supply costs.</a:t>
          </a:r>
        </a:p>
        <a:p>
          <a:endParaRPr lang="en-US" sz="1100" b="0" baseline="0">
            <a:solidFill>
              <a:srgbClr val="0070C0"/>
            </a:solidFill>
          </a:endParaRPr>
        </a:p>
        <a:p>
          <a:r>
            <a:rPr lang="en-US" sz="1100" b="0">
              <a:solidFill>
                <a:srgbClr val="0070C0"/>
              </a:solidFill>
              <a:effectLst/>
              <a:latin typeface="+mn-lt"/>
              <a:ea typeface="+mn-ea"/>
              <a:cs typeface="+mn-cs"/>
            </a:rPr>
            <a:t>Did</a:t>
          </a:r>
          <a:r>
            <a:rPr lang="en-US" sz="1100" b="0" baseline="0">
              <a:solidFill>
                <a:srgbClr val="0070C0"/>
              </a:solidFill>
              <a:effectLst/>
              <a:latin typeface="+mn-lt"/>
              <a:ea typeface="+mn-ea"/>
              <a:cs typeface="+mn-cs"/>
            </a:rPr>
            <a:t> the provider report an amount (other than $0) in the column "Nursing Facility Related Costs" on Line 6290 of the 2017 Cost Report form?</a:t>
          </a:r>
          <a:endParaRPr lang="en-US">
            <a:solidFill>
              <a:srgbClr val="0070C0"/>
            </a:solidFill>
            <a:effectLst/>
          </a:endParaRPr>
        </a:p>
        <a:p>
          <a:r>
            <a:rPr lang="en-US" sz="1100" b="0" baseline="0">
              <a:solidFill>
                <a:srgbClr val="0070C0"/>
              </a:solidFill>
              <a:effectLst/>
              <a:latin typeface="+mn-lt"/>
              <a:ea typeface="+mn-ea"/>
              <a:cs typeface="+mn-cs"/>
            </a:rPr>
            <a:t>If yes, you are required to complete the following schedule.</a:t>
          </a:r>
        </a:p>
        <a:p>
          <a:endParaRPr lang="en-US">
            <a:solidFill>
              <a:srgbClr val="0070C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Applicable credit means a receipt or expense reduction as a result of a purchase discount, rebate, refund, allowance, public grant, or any other adjustment or income reducing the costs claimed by a nursing facility.</a:t>
          </a:r>
          <a:endParaRPr lang="en-US">
            <a:effectLst/>
          </a:endParaRPr>
        </a:p>
        <a:p>
          <a:endParaRPr lang="en-US" sz="1100" b="0" baseline="0">
            <a:solidFill>
              <a:srgbClr val="0070C0"/>
            </a:solidFill>
          </a:endParaRPr>
        </a:p>
        <a:p>
          <a:r>
            <a:rPr lang="en-US"/>
            <a:t>Applicable credits must be used to offset or reduce the expenses of the nursing facility to the extent that the cost to which the credits apply was claimed as a nursing facility cost.  Gains or losses on the sales of capital assets used by the nursing facility must not be applicable credits.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33</xdr:row>
      <xdr:rowOff>0</xdr:rowOff>
    </xdr:from>
    <xdr:to>
      <xdr:col>10</xdr:col>
      <xdr:colOff>314325</xdr:colOff>
      <xdr:row>54</xdr:row>
      <xdr:rowOff>0</xdr:rowOff>
    </xdr:to>
    <xdr:sp macro="" textlink="">
      <xdr:nvSpPr>
        <xdr:cNvPr id="2" name="TextBox 1"/>
        <xdr:cNvSpPr txBox="1"/>
      </xdr:nvSpPr>
      <xdr:spPr>
        <a:xfrm>
          <a:off x="0" y="6896100"/>
          <a:ext cx="8048625" cy="400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ts val="1455"/>
            </a:lnSpc>
            <a:spcBef>
              <a:spcPts val="0"/>
            </a:spcBef>
            <a:spcAft>
              <a:spcPts val="1200"/>
            </a:spcAft>
          </a:pPr>
          <a:r>
            <a:rPr lang="en-US" sz="1100" b="1">
              <a:solidFill>
                <a:srgbClr val="0070C0"/>
              </a:solidFill>
              <a:effectLst/>
              <a:latin typeface="+mn-lt"/>
              <a:ea typeface="Times New Roman" panose="02020603050405020304" pitchFamily="18" charset="0"/>
              <a:cs typeface="Times New Roman" panose="02020603050405020304" pitchFamily="18" charset="0"/>
            </a:rPr>
            <a:t>Columns 1, 2, 3 – Patient /Resident Names, Medicaid Number/PMI, Dates of Service (From – To).</a:t>
          </a:r>
          <a:r>
            <a:rPr lang="en-US" sz="1100">
              <a:solidFill>
                <a:srgbClr val="0070C0"/>
              </a:solidFill>
              <a:effectLst/>
              <a:latin typeface="+mn-lt"/>
              <a:ea typeface="Times New Roman" panose="02020603050405020304" pitchFamily="18" charset="0"/>
              <a:cs typeface="Times New Roman" panose="02020603050405020304" pitchFamily="18" charset="0"/>
            </a:rPr>
            <a:t> – The documentation requested for these columns is derived from the Medicaid beneficiary's bill. Furnish the resident’s name, Medicaid number (also known as PMI) and dates of service that correlate to the filed bad debt.  If the resident did not have a Medicaid number</a:t>
          </a:r>
          <a:r>
            <a:rPr lang="en-US" sz="1100" baseline="0">
              <a:solidFill>
                <a:srgbClr val="0070C0"/>
              </a:solidFill>
              <a:effectLst/>
              <a:latin typeface="+mn-lt"/>
              <a:ea typeface="Times New Roman" panose="02020603050405020304" pitchFamily="18" charset="0"/>
              <a:cs typeface="Times New Roman" panose="02020603050405020304" pitchFamily="18" charset="0"/>
            </a:rPr>
            <a:t> for the dates of service in column 3 then the bad debt is not allowable.</a:t>
          </a:r>
          <a:endParaRPr lang="en-US" sz="1200">
            <a:solidFill>
              <a:srgbClr val="0070C0"/>
            </a:solidFill>
            <a:effectLst/>
            <a:latin typeface="+mn-lt"/>
            <a:ea typeface="Calibri" panose="020F0502020204030204" pitchFamily="34" charset="0"/>
            <a:cs typeface="Times New Roman" panose="02020603050405020304" pitchFamily="18" charset="0"/>
          </a:endParaRPr>
        </a:p>
        <a:p>
          <a:pPr marL="0" marR="0">
            <a:lnSpc>
              <a:spcPts val="1455"/>
            </a:lnSpc>
            <a:spcBef>
              <a:spcPts val="0"/>
            </a:spcBef>
            <a:spcAft>
              <a:spcPts val="1200"/>
            </a:spcAft>
          </a:pPr>
          <a:r>
            <a:rPr lang="en-US" sz="1100" b="1">
              <a:solidFill>
                <a:srgbClr val="0070C0"/>
              </a:solidFill>
              <a:effectLst/>
              <a:latin typeface="+mn-lt"/>
              <a:ea typeface="Times New Roman" panose="02020603050405020304" pitchFamily="18" charset="0"/>
              <a:cs typeface="Times New Roman" panose="02020603050405020304" pitchFamily="18" charset="0"/>
            </a:rPr>
            <a:t>Columns 4, 5 – Date First Bill Sent to Beneficiary – Date Collection Efforts Ceased</a:t>
          </a:r>
          <a:r>
            <a:rPr lang="en-US" sz="1100">
              <a:solidFill>
                <a:srgbClr val="0070C0"/>
              </a:solidFill>
              <a:effectLst/>
              <a:latin typeface="+mn-lt"/>
              <a:ea typeface="Times New Roman" panose="02020603050405020304" pitchFamily="18" charset="0"/>
              <a:cs typeface="Times New Roman" panose="02020603050405020304" pitchFamily="18" charset="0"/>
            </a:rPr>
            <a:t>. – This information should be obtained from the provider's files and should correlate with the beneficiary name, Medicaid number, and dates of service shown in columns 1, 2, and 3 of this exhibit. </a:t>
          </a:r>
          <a:r>
            <a:rPr lang="en-US" sz="1100" i="1">
              <a:solidFill>
                <a:srgbClr val="0070C0"/>
              </a:solidFill>
              <a:effectLst/>
              <a:latin typeface="+mn-lt"/>
              <a:ea typeface="Times New Roman" panose="02020603050405020304" pitchFamily="18" charset="0"/>
              <a:cs typeface="Times New Roman" panose="02020603050405020304" pitchFamily="18" charset="0"/>
            </a:rPr>
            <a:t>The date in Column 5 represents the date that the unpaid account is deemed worthless, whereby all collection efforts, both internal and by outside entity, ceased and there is no likelihood of recovery of the unpaid account. (See CFR 413.89(f) and PRM-1, chapter 3, §§308, 310, and 314.)</a:t>
          </a:r>
          <a:endParaRPr lang="en-US" sz="1200">
            <a:solidFill>
              <a:srgbClr val="0070C0"/>
            </a:solidFill>
            <a:effectLst/>
            <a:latin typeface="+mn-lt"/>
            <a:ea typeface="Calibri" panose="020F0502020204030204" pitchFamily="34" charset="0"/>
            <a:cs typeface="Times New Roman" panose="02020603050405020304" pitchFamily="18" charset="0"/>
          </a:endParaRPr>
        </a:p>
        <a:p>
          <a:pPr marL="0" marR="0">
            <a:lnSpc>
              <a:spcPts val="1455"/>
            </a:lnSpc>
            <a:spcBef>
              <a:spcPts val="0"/>
            </a:spcBef>
            <a:spcAft>
              <a:spcPts val="1200"/>
            </a:spcAft>
          </a:pPr>
          <a:r>
            <a:rPr lang="en-US" sz="1100" b="1">
              <a:solidFill>
                <a:srgbClr val="0070C0"/>
              </a:solidFill>
              <a:effectLst/>
              <a:latin typeface="+mn-lt"/>
              <a:ea typeface="Times New Roman" panose="02020603050405020304" pitchFamily="18" charset="0"/>
              <a:cs typeface="Times New Roman" panose="02020603050405020304" pitchFamily="18" charset="0"/>
            </a:rPr>
            <a:t>Column 6 – Medicaid Remittance Advice Dates</a:t>
          </a:r>
          <a:r>
            <a:rPr lang="en-US" sz="1100">
              <a:solidFill>
                <a:srgbClr val="0070C0"/>
              </a:solidFill>
              <a:effectLst/>
              <a:latin typeface="+mn-lt"/>
              <a:ea typeface="Times New Roman" panose="02020603050405020304" pitchFamily="18" charset="0"/>
              <a:cs typeface="Times New Roman" panose="02020603050405020304" pitchFamily="18" charset="0"/>
            </a:rPr>
            <a:t>. – Enter in this column the remittance advice dates that correlate with the beneficiary name and date of service shown in columns 1, 2, and 3 of this exhibit. This will enable DHS to verify the authenticity of the Medicaid patient and the related deductible and coinsurance amounts.</a:t>
          </a:r>
          <a:endParaRPr lang="en-US" sz="1200">
            <a:solidFill>
              <a:srgbClr val="0070C0"/>
            </a:solidFill>
            <a:effectLst/>
            <a:latin typeface="+mn-lt"/>
            <a:ea typeface="Calibri" panose="020F0502020204030204" pitchFamily="34" charset="0"/>
            <a:cs typeface="Times New Roman" panose="02020603050405020304" pitchFamily="18" charset="0"/>
          </a:endParaRPr>
        </a:p>
        <a:p>
          <a:pPr marL="0" marR="0">
            <a:lnSpc>
              <a:spcPts val="1455"/>
            </a:lnSpc>
            <a:spcBef>
              <a:spcPts val="0"/>
            </a:spcBef>
            <a:spcAft>
              <a:spcPts val="1200"/>
            </a:spcAft>
          </a:pPr>
          <a:r>
            <a:rPr lang="en-US" sz="1100" b="1">
              <a:solidFill>
                <a:srgbClr val="0070C0"/>
              </a:solidFill>
              <a:effectLst/>
              <a:latin typeface="+mn-lt"/>
              <a:ea typeface="Times New Roman" panose="02020603050405020304" pitchFamily="18" charset="0"/>
              <a:cs typeface="Times New Roman" panose="02020603050405020304" pitchFamily="18" charset="0"/>
            </a:rPr>
            <a:t>Column 7 – Patient</a:t>
          </a:r>
          <a:r>
            <a:rPr lang="en-US" sz="1100" b="1" baseline="0">
              <a:solidFill>
                <a:srgbClr val="0070C0"/>
              </a:solidFill>
              <a:effectLst/>
              <a:latin typeface="+mn-lt"/>
              <a:ea typeface="Times New Roman" panose="02020603050405020304" pitchFamily="18" charset="0"/>
              <a:cs typeface="Times New Roman" panose="02020603050405020304" pitchFamily="18" charset="0"/>
            </a:rPr>
            <a:t> / Resident liability</a:t>
          </a:r>
          <a:r>
            <a:rPr lang="en-US" sz="1100">
              <a:solidFill>
                <a:srgbClr val="0070C0"/>
              </a:solidFill>
              <a:effectLst/>
              <a:latin typeface="+mn-lt"/>
              <a:ea typeface="Times New Roman" panose="02020603050405020304" pitchFamily="18" charset="0"/>
              <a:cs typeface="Times New Roman" panose="02020603050405020304" pitchFamily="18" charset="0"/>
            </a:rPr>
            <a:t>. – Record in this column the Medicaid beneficiary's </a:t>
          </a:r>
          <a:r>
            <a:rPr lang="en-US" sz="1100" b="1">
              <a:solidFill>
                <a:srgbClr val="0070C0"/>
              </a:solidFill>
              <a:effectLst/>
              <a:latin typeface="+mn-lt"/>
              <a:ea typeface="Times New Roman" panose="02020603050405020304" pitchFamily="18" charset="0"/>
              <a:cs typeface="Times New Roman" panose="02020603050405020304" pitchFamily="18" charset="0"/>
            </a:rPr>
            <a:t>unpaid </a:t>
          </a:r>
          <a:r>
            <a:rPr lang="en-US" sz="1100" b="0">
              <a:solidFill>
                <a:srgbClr val="0070C0"/>
              </a:solidFill>
              <a:effectLst/>
              <a:latin typeface="+mn-lt"/>
              <a:ea typeface="Times New Roman" panose="02020603050405020304" pitchFamily="18" charset="0"/>
              <a:cs typeface="Times New Roman" panose="02020603050405020304" pitchFamily="18" charset="0"/>
            </a:rPr>
            <a:t>liability amounts (e.g. spend-down, recipient resource) </a:t>
          </a:r>
          <a:r>
            <a:rPr lang="en-US" sz="1100">
              <a:solidFill>
                <a:srgbClr val="0070C0"/>
              </a:solidFill>
              <a:effectLst/>
              <a:latin typeface="+mn-lt"/>
              <a:ea typeface="Times New Roman" panose="02020603050405020304" pitchFamily="18" charset="0"/>
              <a:cs typeface="Times New Roman" panose="02020603050405020304" pitchFamily="18" charset="0"/>
            </a:rPr>
            <a:t>that relate to </a:t>
          </a:r>
          <a:r>
            <a:rPr lang="en-US" sz="1100" u="sng">
              <a:solidFill>
                <a:srgbClr val="0070C0"/>
              </a:solidFill>
              <a:effectLst/>
              <a:latin typeface="+mn-lt"/>
              <a:ea typeface="Times New Roman" panose="02020603050405020304" pitchFamily="18" charset="0"/>
              <a:cs typeface="Times New Roman" panose="02020603050405020304" pitchFamily="18" charset="0"/>
            </a:rPr>
            <a:t>covered</a:t>
          </a:r>
          <a:r>
            <a:rPr lang="en-US" sz="1100">
              <a:solidFill>
                <a:srgbClr val="0070C0"/>
              </a:solidFill>
              <a:effectLst/>
              <a:latin typeface="+mn-lt"/>
              <a:ea typeface="Times New Roman" panose="02020603050405020304" pitchFamily="18" charset="0"/>
              <a:cs typeface="Times New Roman" panose="02020603050405020304" pitchFamily="18" charset="0"/>
            </a:rPr>
            <a:t> services.</a:t>
          </a:r>
          <a:endParaRPr lang="en-US" sz="1200">
            <a:solidFill>
              <a:srgbClr val="0070C0"/>
            </a:solidFill>
            <a:effectLst/>
            <a:latin typeface="+mn-lt"/>
            <a:ea typeface="Calibri" panose="020F0502020204030204" pitchFamily="34" charset="0"/>
            <a:cs typeface="Times New Roman" panose="02020603050405020304" pitchFamily="18" charset="0"/>
          </a:endParaRPr>
        </a:p>
        <a:p>
          <a:pPr marL="0" marR="0">
            <a:lnSpc>
              <a:spcPts val="1455"/>
            </a:lnSpc>
            <a:spcBef>
              <a:spcPts val="0"/>
            </a:spcBef>
            <a:spcAft>
              <a:spcPts val="1200"/>
            </a:spcAft>
          </a:pPr>
          <a:r>
            <a:rPr lang="en-US" sz="1100" b="1">
              <a:solidFill>
                <a:srgbClr val="0070C0"/>
              </a:solidFill>
              <a:effectLst/>
              <a:latin typeface="+mn-lt"/>
              <a:ea typeface="Times New Roman" panose="02020603050405020304" pitchFamily="18" charset="0"/>
              <a:cs typeface="Times New Roman" panose="02020603050405020304" pitchFamily="18" charset="0"/>
            </a:rPr>
            <a:t>Total Medicaid Bad Debts</a:t>
          </a:r>
          <a:r>
            <a:rPr lang="en-US" sz="1100">
              <a:solidFill>
                <a:srgbClr val="0070C0"/>
              </a:solidFill>
              <a:effectLst/>
              <a:latin typeface="+mn-lt"/>
              <a:ea typeface="Times New Roman" panose="02020603050405020304" pitchFamily="18" charset="0"/>
              <a:cs typeface="Times New Roman" panose="02020603050405020304" pitchFamily="18" charset="0"/>
            </a:rPr>
            <a:t>. – At the bottom of your bad debt</a:t>
          </a:r>
          <a:r>
            <a:rPr lang="en-US" sz="1100" baseline="0">
              <a:solidFill>
                <a:srgbClr val="0070C0"/>
              </a:solidFill>
              <a:effectLst/>
              <a:latin typeface="+mn-lt"/>
              <a:ea typeface="Times New Roman" panose="02020603050405020304" pitchFamily="18" charset="0"/>
              <a:cs typeface="Times New Roman" panose="02020603050405020304" pitchFamily="18" charset="0"/>
            </a:rPr>
            <a:t> </a:t>
          </a:r>
          <a:r>
            <a:rPr lang="en-US" sz="1100">
              <a:solidFill>
                <a:srgbClr val="0070C0"/>
              </a:solidFill>
              <a:effectLst/>
              <a:latin typeface="+mn-lt"/>
              <a:ea typeface="Times New Roman" panose="02020603050405020304" pitchFamily="18" charset="0"/>
              <a:cs typeface="Times New Roman" panose="02020603050405020304" pitchFamily="18" charset="0"/>
            </a:rPr>
            <a:t>schedule,</a:t>
          </a:r>
          <a:r>
            <a:rPr lang="en-US" sz="1100" baseline="0">
              <a:solidFill>
                <a:srgbClr val="0070C0"/>
              </a:solidFill>
              <a:effectLst/>
              <a:latin typeface="+mn-lt"/>
              <a:ea typeface="Times New Roman" panose="02020603050405020304" pitchFamily="18" charset="0"/>
              <a:cs typeface="Times New Roman" panose="02020603050405020304" pitchFamily="18" charset="0"/>
            </a:rPr>
            <a:t> </a:t>
          </a:r>
          <a:r>
            <a:rPr lang="en-US" sz="1100">
              <a:solidFill>
                <a:srgbClr val="0070C0"/>
              </a:solidFill>
              <a:effectLst/>
              <a:latin typeface="+mn-lt"/>
              <a:ea typeface="Times New Roman" panose="02020603050405020304" pitchFamily="18" charset="0"/>
              <a:cs typeface="Times New Roman" panose="02020603050405020304" pitchFamily="18" charset="0"/>
            </a:rPr>
            <a:t>calculate the total bad debts by summing up the amounts on all lines of Column 7. This "total" should agree with the bad debts claimed in the MN Medicaid Cost Report form on line 8052. Attach additional supporting schedules, if necessary, for </a:t>
          </a:r>
          <a:r>
            <a:rPr lang="en-US" sz="1100" i="1">
              <a:solidFill>
                <a:srgbClr val="0070C0"/>
              </a:solidFill>
              <a:effectLst/>
              <a:latin typeface="+mn-lt"/>
              <a:ea typeface="Times New Roman" panose="02020603050405020304" pitchFamily="18" charset="0"/>
              <a:cs typeface="Times New Roman" panose="02020603050405020304" pitchFamily="18" charset="0"/>
            </a:rPr>
            <a:t>recoveries of bad debts reimbursed in prior cost reporting period(s).</a:t>
          </a:r>
          <a:endParaRPr lang="en-US" sz="1200">
            <a:solidFill>
              <a:srgbClr val="0070C0"/>
            </a:solidFill>
            <a:effectLst/>
            <a:latin typeface="+mn-lt"/>
            <a:ea typeface="Calibri" panose="020F0502020204030204" pitchFamily="34" charset="0"/>
            <a:cs typeface="Times New Roman" panose="02020603050405020304" pitchFamily="18" charset="0"/>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21981</xdr:colOff>
      <xdr:row>4</xdr:row>
      <xdr:rowOff>183173</xdr:rowOff>
    </xdr:from>
    <xdr:to>
      <xdr:col>7</xdr:col>
      <xdr:colOff>0</xdr:colOff>
      <xdr:row>26</xdr:row>
      <xdr:rowOff>0</xdr:rowOff>
    </xdr:to>
    <xdr:sp macro="" textlink="">
      <xdr:nvSpPr>
        <xdr:cNvPr id="2" name="TextBox 1"/>
        <xdr:cNvSpPr txBox="1"/>
      </xdr:nvSpPr>
      <xdr:spPr>
        <a:xfrm>
          <a:off x="21981" y="945173"/>
          <a:ext cx="8212814" cy="4007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0070C0"/>
              </a:solidFill>
              <a:effectLst/>
              <a:latin typeface="+mn-lt"/>
              <a:ea typeface="+mn-ea"/>
              <a:cs typeface="+mn-cs"/>
            </a:rPr>
            <a:t>If the fiscal year end of this facility is September</a:t>
          </a:r>
          <a:r>
            <a:rPr lang="en-US" sz="1100" b="1" baseline="0">
              <a:solidFill>
                <a:srgbClr val="0070C0"/>
              </a:solidFill>
              <a:effectLst/>
              <a:latin typeface="+mn-lt"/>
              <a:ea typeface="+mn-ea"/>
              <a:cs typeface="+mn-cs"/>
            </a:rPr>
            <a:t> 3</a:t>
          </a:r>
          <a:r>
            <a:rPr lang="en-US" sz="1100" b="1">
              <a:solidFill>
                <a:srgbClr val="0070C0"/>
              </a:solidFill>
              <a:effectLst/>
              <a:latin typeface="+mn-lt"/>
              <a:ea typeface="+mn-ea"/>
              <a:cs typeface="+mn-cs"/>
            </a:rPr>
            <a:t>0, this work paper does not have to be completed, however, the cost report must reconcile to the financial statements.  This page (or a substitute) must be completed for all facilities with year-ends other than September 30.  The purpose of this page is to convert facilities with a fiscal year end other than 9/30 to a 9/30 year end.  Alternative formats may be used in completing the "Reconciliation."  However, any format used must have the same content as that shown on this page.</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rgbClr val="0070C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rgbClr val="0070C0"/>
              </a:solidFill>
              <a:effectLst/>
              <a:latin typeface="+mn-lt"/>
              <a:ea typeface="+mn-ea"/>
              <a:cs typeface="+mn-cs"/>
            </a:rPr>
            <a:t>M.S.</a:t>
          </a:r>
          <a:r>
            <a:rPr lang="en-US" sz="1100" baseline="0">
              <a:solidFill>
                <a:srgbClr val="0070C0"/>
              </a:solidFill>
              <a:effectLst/>
              <a:latin typeface="+mn-lt"/>
              <a:ea typeface="+mn-ea"/>
              <a:cs typeface="+mn-cs"/>
            </a:rPr>
            <a:t> </a:t>
          </a:r>
          <a:r>
            <a:rPr lang="en-US" sz="1100">
              <a:solidFill>
                <a:srgbClr val="0070C0"/>
              </a:solidFill>
              <a:effectLst/>
              <a:latin typeface="+mn-lt"/>
              <a:ea typeface="+mn-ea"/>
              <a:cs typeface="+mn-cs"/>
            </a:rPr>
            <a:t>256R.09,</a:t>
          </a:r>
          <a:r>
            <a:rPr lang="en-US" sz="1100" baseline="0">
              <a:solidFill>
                <a:srgbClr val="0070C0"/>
              </a:solidFill>
              <a:effectLst/>
              <a:latin typeface="+mn-lt"/>
              <a:ea typeface="+mn-ea"/>
              <a:cs typeface="+mn-cs"/>
            </a:rPr>
            <a:t> Subd. 5 </a:t>
          </a:r>
          <a:r>
            <a:rPr lang="en-US" sz="1100">
              <a:solidFill>
                <a:srgbClr val="0070C0"/>
              </a:solidFill>
              <a:effectLst/>
              <a:latin typeface="+mn-lt"/>
              <a:ea typeface="+mn-ea"/>
              <a:cs typeface="+mn-cs"/>
            </a:rPr>
            <a:t>requires that the accrual basis of accounting must be used for cost reporting purposes.  Therefore, reported costs should include any adjustments for inventories, payables, etc.  </a:t>
          </a:r>
          <a:r>
            <a:rPr lang="en-US" sz="1100" b="0" i="0" u="none" strike="noStrike">
              <a:solidFill>
                <a:srgbClr val="0070C0"/>
              </a:solidFill>
              <a:effectLst/>
              <a:latin typeface="+mn-lt"/>
              <a:ea typeface="+mn-ea"/>
              <a:cs typeface="+mn-cs"/>
            </a:rPr>
            <a:t>If inventories have not been taken for accruals of assets, facilities may use an average of the previous two inventories taken, perform an inventory, or if a perpetual inventory is maintained, use the recorded amount.</a:t>
          </a:r>
          <a:r>
            <a:rPr lang="en-US">
              <a:solidFill>
                <a:srgbClr val="0070C0"/>
              </a:solidFill>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rgbClr val="0070C0"/>
            </a:solidFill>
            <a:effectLst/>
            <a:latin typeface="+mn-lt"/>
            <a:ea typeface="+mn-ea"/>
            <a:cs typeface="+mn-cs"/>
          </a:endParaRPr>
        </a:p>
        <a:p>
          <a:r>
            <a:rPr lang="en-US" sz="1100">
              <a:solidFill>
                <a:srgbClr val="0070C0"/>
              </a:solidFill>
              <a:effectLst/>
              <a:latin typeface="+mn-lt"/>
              <a:ea typeface="+mn-ea"/>
              <a:cs typeface="+mn-cs"/>
            </a:rPr>
            <a:t>Column 1: The values in this column must tie to the audited financial statements.  Differences should be explained on a separate schedule.</a:t>
          </a:r>
        </a:p>
        <a:p>
          <a:r>
            <a:rPr lang="en-US" sz="1100">
              <a:solidFill>
                <a:srgbClr val="0070C0"/>
              </a:solidFill>
              <a:effectLst/>
              <a:latin typeface="+mn-lt"/>
              <a:ea typeface="+mn-ea"/>
              <a:cs typeface="+mn-cs"/>
            </a:rPr>
            <a:t>If the audited financial statements are not available at the time of cost report submission you may submit the working trial balance,  Under this circumstance, column 1 in this table will be the Fiscal Year End Balances per the working trial balance.</a:t>
          </a:r>
        </a:p>
        <a:p>
          <a:r>
            <a:rPr lang="en-US" sz="1100">
              <a:solidFill>
                <a:srgbClr val="0070C0"/>
              </a:solidFill>
              <a:effectLst/>
              <a:latin typeface="+mn-lt"/>
              <a:ea typeface="+mn-ea"/>
              <a:cs typeface="+mn-cs"/>
            </a:rPr>
            <a:t>Column 2: This column is used to remove costs that are included in the audited financial statements but not in the reporting period.</a:t>
          </a:r>
          <a:r>
            <a:rPr lang="en-US" sz="1100" baseline="0">
              <a:solidFill>
                <a:srgbClr val="0070C0"/>
              </a:solidFill>
              <a:effectLst/>
              <a:latin typeface="+mn-lt"/>
              <a:ea typeface="+mn-ea"/>
              <a:cs typeface="+mn-cs"/>
            </a:rPr>
            <a:t>  "</a:t>
          </a:r>
          <a:r>
            <a:rPr lang="en-US" sz="1100">
              <a:solidFill>
                <a:srgbClr val="0070C0"/>
              </a:solidFill>
              <a:effectLst/>
              <a:latin typeface="+mn-lt"/>
              <a:ea typeface="+mn-ea"/>
              <a:cs typeface="+mn-cs"/>
            </a:rPr>
            <a:t>Amounts not included in reporting year" must match the previous year's "Amounts between Fiscal Year-End and 9/30."  Differences should be explained on a separate schedule.</a:t>
          </a:r>
        </a:p>
        <a:p>
          <a:r>
            <a:rPr lang="en-US" sz="1100">
              <a:solidFill>
                <a:srgbClr val="0070C0"/>
              </a:solidFill>
              <a:effectLst/>
              <a:latin typeface="+mn-lt"/>
              <a:ea typeface="+mn-ea"/>
              <a:cs typeface="+mn-cs"/>
            </a:rPr>
            <a:t>Column 4: This column is used to add costs that are not included in the audited financial statements but are included in the reporting year.  </a:t>
          </a:r>
        </a:p>
        <a:p>
          <a:r>
            <a:rPr lang="en-US" sz="1100">
              <a:solidFill>
                <a:srgbClr val="0070C0"/>
              </a:solidFill>
              <a:effectLst/>
              <a:latin typeface="+mn-lt"/>
              <a:ea typeface="+mn-ea"/>
              <a:cs typeface="+mn-cs"/>
            </a:rPr>
            <a:t>Column 6: "Fiscal Year End Balance Per Audited Financial Statements" less "Amounts not included in the Reporting Year" plus "Amounts between Fiscal Year End and 9/30" equals "Balance Per Cost Report."</a:t>
          </a:r>
        </a:p>
        <a:p>
          <a:r>
            <a:rPr lang="en-US" sz="1100">
              <a:solidFill>
                <a:srgbClr val="0070C0"/>
              </a:solidFill>
              <a:effectLst/>
              <a:latin typeface="+mn-lt"/>
              <a:ea typeface="+mn-ea"/>
              <a:cs typeface="+mn-cs"/>
            </a:rPr>
            <a:t>This column should reference, by cost category, to the Balance per Book Column of the detailed cost statement.</a:t>
          </a:r>
        </a:p>
        <a:p>
          <a:endParaRPr lang="en-US" sz="1100">
            <a:solidFill>
              <a:srgbClr val="0070C0"/>
            </a:solidFill>
            <a:effectLst/>
            <a:latin typeface="+mn-lt"/>
            <a:ea typeface="+mn-ea"/>
            <a:cs typeface="+mn-cs"/>
          </a:endParaRPr>
        </a:p>
        <a:p>
          <a:r>
            <a:rPr lang="en-US" sz="1100">
              <a:solidFill>
                <a:srgbClr val="0070C0"/>
              </a:solidFill>
              <a:effectLst/>
              <a:latin typeface="+mn-lt"/>
              <a:ea typeface="+mn-ea"/>
              <a:cs typeface="+mn-cs"/>
            </a:rPr>
            <a:t>Amounts reported in the "Year-end adjustments not in the reporting year" and/or the "Reporting year-end adjustments" column should be detailed on a separate schedule.</a:t>
          </a:r>
        </a:p>
        <a:p>
          <a:r>
            <a:rPr lang="en-US" sz="1100">
              <a:solidFill>
                <a:schemeClr val="accent5"/>
              </a:solidFill>
              <a:effectLst/>
              <a:latin typeface="+mn-lt"/>
              <a:ea typeface="+mn-ea"/>
              <a:cs typeface="+mn-cs"/>
            </a:rPr>
            <a:t/>
          </a:r>
          <a:br>
            <a:rPr lang="en-US" sz="1100">
              <a:solidFill>
                <a:schemeClr val="accent5"/>
              </a:solidFill>
              <a:effectLst/>
              <a:latin typeface="+mn-lt"/>
              <a:ea typeface="+mn-ea"/>
              <a:cs typeface="+mn-cs"/>
            </a:rPr>
          </a:br>
          <a:endParaRPr lang="en-US" sz="1100">
            <a:solidFill>
              <a:schemeClr val="accent5"/>
            </a:solidFill>
            <a:effectLst/>
            <a:latin typeface="+mn-lt"/>
            <a:ea typeface="+mn-ea"/>
            <a:cs typeface="+mn-cs"/>
          </a:endParaRPr>
        </a:p>
        <a:p>
          <a:endParaRPr lang="en-US"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fportal.dhs.state.mn.us/Reports/MWC%20Calculator%202016%20version%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aff Data"/>
      <sheetName val="Summary"/>
      <sheetName val="Resident Days"/>
      <sheetName val="Auditors Review"/>
      <sheetName val="Auditors Approval"/>
      <sheetName val="LISTS"/>
      <sheetName val="SecondaryEffect"/>
      <sheetName val="Days"/>
      <sheetName val="Costs"/>
    </sheetNames>
    <sheetDataSet>
      <sheetData sheetId="0"/>
      <sheetData sheetId="1"/>
      <sheetData sheetId="2"/>
      <sheetData sheetId="3"/>
      <sheetData sheetId="4"/>
      <sheetData sheetId="5"/>
      <sheetData sheetId="6"/>
      <sheetData sheetId="7">
        <row r="1">
          <cell r="A1">
            <v>1</v>
          </cell>
          <cell r="B1">
            <v>2</v>
          </cell>
          <cell r="C1">
            <v>3</v>
          </cell>
          <cell r="D1">
            <v>4</v>
          </cell>
          <cell r="E1">
            <v>5</v>
          </cell>
          <cell r="F1">
            <v>6</v>
          </cell>
          <cell r="G1">
            <v>7</v>
          </cell>
          <cell r="H1">
            <v>8</v>
          </cell>
          <cell r="I1">
            <v>9</v>
          </cell>
          <cell r="J1">
            <v>10</v>
          </cell>
          <cell r="K1">
            <v>11</v>
          </cell>
          <cell r="L1">
            <v>12</v>
          </cell>
          <cell r="M1">
            <v>13</v>
          </cell>
        </row>
        <row r="2">
          <cell r="A2" t="str">
            <v>IID</v>
          </cell>
          <cell r="B2" t="str">
            <v>Secondary Effect 33.3%</v>
          </cell>
          <cell r="D2" t="str">
            <v>Secondary Effect 44.4%</v>
          </cell>
          <cell r="F2" t="str">
            <v>Secondary Effect 22.3%</v>
          </cell>
          <cell r="H2" t="str">
            <v xml:space="preserve">Total </v>
          </cell>
          <cell r="I2" t="str">
            <v>Secondary Effect for 3 years</v>
          </cell>
          <cell r="K2" t="str">
            <v xml:space="preserve">Total </v>
          </cell>
          <cell r="L2" t="str">
            <v xml:space="preserve">Rates tab Total </v>
          </cell>
          <cell r="P2" t="str">
            <v>Auditor</v>
          </cell>
        </row>
        <row r="3">
          <cell r="B3" t="str">
            <v>Direct</v>
          </cell>
          <cell r="C3" t="str">
            <v>Other NF</v>
          </cell>
          <cell r="D3" t="str">
            <v>Direct</v>
          </cell>
          <cell r="E3" t="str">
            <v>Other NF</v>
          </cell>
          <cell r="F3" t="str">
            <v>Direct</v>
          </cell>
          <cell r="G3" t="str">
            <v>Other NF</v>
          </cell>
          <cell r="I3" t="str">
            <v>Direct</v>
          </cell>
          <cell r="J3" t="str">
            <v>Other NF</v>
          </cell>
          <cell r="M3" t="str">
            <v>Carry_Over</v>
          </cell>
        </row>
        <row r="4">
          <cell r="A4">
            <v>1001</v>
          </cell>
          <cell r="B4">
            <v>1994.13</v>
          </cell>
          <cell r="C4">
            <v>2666.05</v>
          </cell>
          <cell r="D4">
            <v>2658.84</v>
          </cell>
          <cell r="E4">
            <v>3554.7333333333336</v>
          </cell>
          <cell r="F4">
            <v>1335.4083783783783</v>
          </cell>
          <cell r="G4">
            <v>1785.3728228228229</v>
          </cell>
          <cell r="H4">
            <v>13994.534534534536</v>
          </cell>
          <cell r="I4">
            <v>5988.3783783783783</v>
          </cell>
          <cell r="J4">
            <v>8006.1561561561566</v>
          </cell>
          <cell r="K4">
            <v>13994.534534534534</v>
          </cell>
          <cell r="L4">
            <v>13994.527639615384</v>
          </cell>
          <cell r="M4">
            <v>-9929.3062638244537</v>
          </cell>
          <cell r="N4">
            <v>0</v>
          </cell>
          <cell r="O4">
            <v>6.8949191499996232E-3</v>
          </cell>
          <cell r="P4" t="str">
            <v>Mai</v>
          </cell>
        </row>
        <row r="5">
          <cell r="A5">
            <v>1002</v>
          </cell>
          <cell r="B5">
            <v>4226.08</v>
          </cell>
          <cell r="C5">
            <v>5809.69</v>
          </cell>
          <cell r="D5">
            <v>5634.7733333333326</v>
          </cell>
          <cell r="E5">
            <v>7746.2533333333313</v>
          </cell>
          <cell r="F5">
            <v>2830.0775975975976</v>
          </cell>
          <cell r="G5">
            <v>3890.5731831831822</v>
          </cell>
          <cell r="H5">
            <v>30137.447447447445</v>
          </cell>
          <cell r="I5">
            <v>12690.93093093093</v>
          </cell>
          <cell r="J5">
            <v>17446.516516516513</v>
          </cell>
          <cell r="K5">
            <v>30137.447447447441</v>
          </cell>
          <cell r="L5">
            <v>30137.455615055555</v>
          </cell>
          <cell r="M5">
            <v>-556.72</v>
          </cell>
          <cell r="N5">
            <v>0</v>
          </cell>
          <cell r="O5">
            <v>-8.1676081135810819E-3</v>
          </cell>
          <cell r="P5" t="str">
            <v>Mai</v>
          </cell>
        </row>
        <row r="6">
          <cell r="A6">
            <v>2001</v>
          </cell>
          <cell r="B6">
            <v>3180.62</v>
          </cell>
          <cell r="C6">
            <v>3573.39</v>
          </cell>
          <cell r="D6">
            <v>4240.8266666666668</v>
          </cell>
          <cell r="E6">
            <v>4764.5199999999995</v>
          </cell>
          <cell r="F6">
            <v>2129.9647447447446</v>
          </cell>
          <cell r="G6">
            <v>2392.9909009009007</v>
          </cell>
          <cell r="H6">
            <v>20282.312312312315</v>
          </cell>
          <cell r="I6">
            <v>9551.4114114114109</v>
          </cell>
          <cell r="J6">
            <v>10730.900900900901</v>
          </cell>
          <cell r="K6">
            <v>20282.312312312311</v>
          </cell>
          <cell r="L6">
            <v>20282.308626339291</v>
          </cell>
          <cell r="M6">
            <v>-205.56475808950563</v>
          </cell>
          <cell r="N6">
            <v>0</v>
          </cell>
          <cell r="O6">
            <v>3.6859730207652319E-3</v>
          </cell>
          <cell r="P6" t="str">
            <v>Alicia</v>
          </cell>
        </row>
        <row r="7">
          <cell r="A7">
            <v>2003</v>
          </cell>
          <cell r="B7">
            <v>4420.3599999999997</v>
          </cell>
          <cell r="C7">
            <v>4689.41</v>
          </cell>
          <cell r="D7">
            <v>5893.8133333333326</v>
          </cell>
          <cell r="E7">
            <v>6252.5466666666662</v>
          </cell>
          <cell r="F7">
            <v>2960.1810210210206</v>
          </cell>
          <cell r="G7">
            <v>3140.3556456456454</v>
          </cell>
          <cell r="H7">
            <v>27356.666666666664</v>
          </cell>
          <cell r="I7">
            <v>13274.354354354353</v>
          </cell>
          <cell r="J7">
            <v>14082.312312312311</v>
          </cell>
          <cell r="K7">
            <v>27356.666666666664</v>
          </cell>
          <cell r="L7">
            <v>27356.68271713096</v>
          </cell>
          <cell r="M7">
            <v>-1649.9221625739883</v>
          </cell>
          <cell r="N7">
            <v>0</v>
          </cell>
          <cell r="O7">
            <v>-1.6050464295403799E-2</v>
          </cell>
          <cell r="P7" t="str">
            <v>Alicia</v>
          </cell>
        </row>
        <row r="8">
          <cell r="A8">
            <v>2004</v>
          </cell>
          <cell r="B8">
            <v>1459.56</v>
          </cell>
          <cell r="C8">
            <v>342.53</v>
          </cell>
          <cell r="D8">
            <v>1946.08</v>
          </cell>
          <cell r="E8">
            <v>456.70666666666659</v>
          </cell>
          <cell r="F8">
            <v>977.42306306306307</v>
          </cell>
          <cell r="G8">
            <v>229.38195195195192</v>
          </cell>
          <cell r="H8">
            <v>5411.6816816816818</v>
          </cell>
          <cell r="I8">
            <v>4383.0630630630631</v>
          </cell>
          <cell r="J8">
            <v>1028.6186186186185</v>
          </cell>
          <cell r="K8">
            <v>5411.6816816816818</v>
          </cell>
          <cell r="L8">
            <v>5411.671336896341</v>
          </cell>
          <cell r="M8">
            <v>-239.06773931661837</v>
          </cell>
          <cell r="N8">
            <v>0</v>
          </cell>
          <cell r="O8">
            <v>1.0344785340748786E-2</v>
          </cell>
          <cell r="P8" t="str">
            <v>Mai</v>
          </cell>
        </row>
        <row r="9">
          <cell r="A9">
            <v>2005</v>
          </cell>
          <cell r="B9">
            <v>622.5</v>
          </cell>
          <cell r="C9">
            <v>939.41</v>
          </cell>
          <cell r="D9">
            <v>830</v>
          </cell>
          <cell r="E9">
            <v>1252.5466666666666</v>
          </cell>
          <cell r="F9">
            <v>416.86936936936934</v>
          </cell>
          <cell r="G9">
            <v>629.09438438438428</v>
          </cell>
          <cell r="H9">
            <v>4690.4204204204198</v>
          </cell>
          <cell r="I9">
            <v>1869.3693693693692</v>
          </cell>
          <cell r="J9">
            <v>2821.0510510510508</v>
          </cell>
          <cell r="K9">
            <v>4690.4204204204198</v>
          </cell>
          <cell r="L9">
            <v>4690.4250296350656</v>
          </cell>
          <cell r="M9">
            <v>-33.502733896486006</v>
          </cell>
          <cell r="N9">
            <v>0</v>
          </cell>
          <cell r="O9">
            <v>-4.6092146458249772E-3</v>
          </cell>
          <cell r="P9" t="str">
            <v>Mai</v>
          </cell>
        </row>
        <row r="10">
          <cell r="A10">
            <v>2006</v>
          </cell>
          <cell r="B10">
            <v>4654.3</v>
          </cell>
          <cell r="C10">
            <v>5982.14</v>
          </cell>
          <cell r="D10">
            <v>6205.7333333333336</v>
          </cell>
          <cell r="E10">
            <v>7976.1866666666674</v>
          </cell>
          <cell r="F10">
            <v>3116.8435435435435</v>
          </cell>
          <cell r="G10">
            <v>4006.0577177177183</v>
          </cell>
          <cell r="H10">
            <v>31941.261261261261</v>
          </cell>
          <cell r="I10">
            <v>13976.876876876877</v>
          </cell>
          <cell r="J10">
            <v>17964.384384384386</v>
          </cell>
          <cell r="K10">
            <v>31941.261261261265</v>
          </cell>
          <cell r="L10">
            <v>31941.277744166666</v>
          </cell>
          <cell r="M10">
            <v>0</v>
          </cell>
          <cell r="N10">
            <v>0</v>
          </cell>
          <cell r="O10">
            <v>-1.6482905401062453E-2</v>
          </cell>
          <cell r="P10" t="str">
            <v>Mai</v>
          </cell>
        </row>
        <row r="11">
          <cell r="A11">
            <v>3001</v>
          </cell>
          <cell r="B11">
            <v>2207.61</v>
          </cell>
          <cell r="C11">
            <v>2342.61</v>
          </cell>
          <cell r="D11">
            <v>2943.48</v>
          </cell>
          <cell r="E11">
            <v>3123.48</v>
          </cell>
          <cell r="F11">
            <v>1478.3694594594594</v>
          </cell>
          <cell r="G11">
            <v>1568.7748648648649</v>
          </cell>
          <cell r="H11">
            <v>13664.324324324325</v>
          </cell>
          <cell r="I11">
            <v>6629.4594594594591</v>
          </cell>
          <cell r="J11">
            <v>7034.864864864865</v>
          </cell>
          <cell r="K11">
            <v>13664.324324324323</v>
          </cell>
          <cell r="L11">
            <v>13664.318850000001</v>
          </cell>
          <cell r="M11">
            <v>-10743.6</v>
          </cell>
          <cell r="N11">
            <v>0</v>
          </cell>
          <cell r="O11">
            <v>5.4743243217671989E-3</v>
          </cell>
          <cell r="P11" t="str">
            <v>Mai</v>
          </cell>
        </row>
        <row r="12">
          <cell r="A12">
            <v>3002</v>
          </cell>
          <cell r="B12">
            <v>3525.24</v>
          </cell>
          <cell r="C12">
            <v>3383.7</v>
          </cell>
          <cell r="D12">
            <v>4700.32</v>
          </cell>
          <cell r="E12">
            <v>4511.5999999999995</v>
          </cell>
          <cell r="F12">
            <v>2360.746306306306</v>
          </cell>
          <cell r="G12">
            <v>2265.9612612612609</v>
          </cell>
          <cell r="H12">
            <v>20747.567567567567</v>
          </cell>
          <cell r="I12">
            <v>10586.306306306305</v>
          </cell>
          <cell r="J12">
            <v>10161.261261261259</v>
          </cell>
          <cell r="K12">
            <v>20747.567567567567</v>
          </cell>
          <cell r="L12">
            <v>20747.565171723214</v>
          </cell>
          <cell r="M12">
            <v>-111012.4722366924</v>
          </cell>
          <cell r="N12">
            <v>0</v>
          </cell>
          <cell r="O12">
            <v>2.3958443525771145E-3</v>
          </cell>
          <cell r="P12" t="str">
            <v>Mai</v>
          </cell>
        </row>
        <row r="13">
          <cell r="A13">
            <v>3003</v>
          </cell>
          <cell r="B13">
            <v>6013.59</v>
          </cell>
          <cell r="C13">
            <v>3916.21</v>
          </cell>
          <cell r="D13">
            <v>8018.12</v>
          </cell>
          <cell r="E13">
            <v>5221.6133333333337</v>
          </cell>
          <cell r="F13">
            <v>4027.1188288288286</v>
          </cell>
          <cell r="G13">
            <v>2622.5670570570569</v>
          </cell>
          <cell r="H13">
            <v>29819.21921921922</v>
          </cell>
          <cell r="I13">
            <v>18058.828828828828</v>
          </cell>
          <cell r="J13">
            <v>11760.39039039039</v>
          </cell>
          <cell r="K13">
            <v>29819.219219219216</v>
          </cell>
          <cell r="L13">
            <v>29819.227563802822</v>
          </cell>
          <cell r="M13">
            <v>-98693.04</v>
          </cell>
          <cell r="N13">
            <v>0</v>
          </cell>
          <cell r="O13">
            <v>-8.3445836062310264E-3</v>
          </cell>
          <cell r="P13" t="str">
            <v>Alicia</v>
          </cell>
        </row>
        <row r="14">
          <cell r="A14">
            <v>3004</v>
          </cell>
          <cell r="B14">
            <v>4847.41</v>
          </cell>
          <cell r="C14">
            <v>6639.51</v>
          </cell>
          <cell r="D14">
            <v>6463.2133333333331</v>
          </cell>
          <cell r="E14">
            <v>8852.68</v>
          </cell>
          <cell r="F14">
            <v>3246.1634534534533</v>
          </cell>
          <cell r="G14">
            <v>4446.2784684684684</v>
          </cell>
          <cell r="H14">
            <v>34495.255255255252</v>
          </cell>
          <cell r="I14">
            <v>14556.786786786786</v>
          </cell>
          <cell r="J14">
            <v>19938.468468468469</v>
          </cell>
          <cell r="K14">
            <v>34495.255255255252</v>
          </cell>
          <cell r="L14">
            <v>34495.271806249999</v>
          </cell>
          <cell r="M14">
            <v>-29518.82</v>
          </cell>
          <cell r="N14">
            <v>0</v>
          </cell>
          <cell r="O14">
            <v>-1.6550994747376535E-2</v>
          </cell>
          <cell r="P14" t="str">
            <v>Mai</v>
          </cell>
        </row>
        <row r="15">
          <cell r="A15">
            <v>4001</v>
          </cell>
          <cell r="B15">
            <v>2510.33</v>
          </cell>
          <cell r="C15">
            <v>2500.12</v>
          </cell>
          <cell r="D15">
            <v>3347.1066666666666</v>
          </cell>
          <cell r="E15">
            <v>3333.4933333333329</v>
          </cell>
          <cell r="F15">
            <v>1681.0918618618618</v>
          </cell>
          <cell r="G15">
            <v>1674.2545345345343</v>
          </cell>
          <cell r="H15">
            <v>15046.396396396394</v>
          </cell>
          <cell r="I15">
            <v>7538.5285285285281</v>
          </cell>
          <cell r="J15">
            <v>7507.8678678678671</v>
          </cell>
          <cell r="K15">
            <v>15046.396396396394</v>
          </cell>
          <cell r="L15">
            <v>15046.384244411764</v>
          </cell>
          <cell r="M15">
            <v>-48088.560206526934</v>
          </cell>
          <cell r="N15">
            <v>0</v>
          </cell>
          <cell r="O15">
            <v>1.2151984630691004E-2</v>
          </cell>
          <cell r="P15" t="str">
            <v>Alicia</v>
          </cell>
        </row>
        <row r="16">
          <cell r="A16">
            <v>4003</v>
          </cell>
          <cell r="B16">
            <v>2939.13</v>
          </cell>
          <cell r="C16">
            <v>1165.44</v>
          </cell>
          <cell r="D16">
            <v>3918.84</v>
          </cell>
          <cell r="E16">
            <v>1553.92</v>
          </cell>
          <cell r="F16">
            <v>1968.2462162162165</v>
          </cell>
          <cell r="G16">
            <v>780.45981981981981</v>
          </cell>
          <cell r="H16">
            <v>12326.036036036037</v>
          </cell>
          <cell r="I16">
            <v>8826.2162162162167</v>
          </cell>
          <cell r="J16">
            <v>3499.8198198198197</v>
          </cell>
          <cell r="K16">
            <v>12326.036036036036</v>
          </cell>
          <cell r="L16">
            <v>12326.053683892856</v>
          </cell>
          <cell r="M16">
            <v>0</v>
          </cell>
          <cell r="N16">
            <v>0</v>
          </cell>
          <cell r="O16">
            <v>-1.7647856820985908E-2</v>
          </cell>
          <cell r="P16" t="str">
            <v>Alicia</v>
          </cell>
        </row>
        <row r="17">
          <cell r="A17">
            <v>4004</v>
          </cell>
          <cell r="B17">
            <v>4078.09</v>
          </cell>
          <cell r="C17">
            <v>1795.91</v>
          </cell>
          <cell r="D17">
            <v>5437.4533333333329</v>
          </cell>
          <cell r="E17">
            <v>2394.5466666666666</v>
          </cell>
          <cell r="F17">
            <v>2730.9731831831832</v>
          </cell>
          <cell r="G17">
            <v>1202.6664564564564</v>
          </cell>
          <cell r="H17">
            <v>17639.639639639638</v>
          </cell>
          <cell r="I17">
            <v>12246.516516516516</v>
          </cell>
          <cell r="J17">
            <v>5393.1231231231232</v>
          </cell>
          <cell r="K17">
            <v>17639.639639639638</v>
          </cell>
          <cell r="L17">
            <v>17639.642500071426</v>
          </cell>
          <cell r="M17">
            <v>0</v>
          </cell>
          <cell r="N17">
            <v>0</v>
          </cell>
          <cell r="O17">
            <v>-2.860431788576534E-3</v>
          </cell>
          <cell r="P17" t="str">
            <v>Alicia</v>
          </cell>
        </row>
        <row r="18">
          <cell r="A18">
            <v>5001</v>
          </cell>
          <cell r="B18">
            <v>1237.81</v>
          </cell>
          <cell r="C18">
            <v>3567.58</v>
          </cell>
          <cell r="D18">
            <v>1650.4133333333332</v>
          </cell>
          <cell r="E18">
            <v>4756.7733333333326</v>
          </cell>
          <cell r="F18">
            <v>828.92381381381381</v>
          </cell>
          <cell r="G18">
            <v>2389.1001201201198</v>
          </cell>
          <cell r="H18">
            <v>14430.600600600597</v>
          </cell>
          <cell r="I18">
            <v>3717.1471471471468</v>
          </cell>
          <cell r="J18">
            <v>10713.453453453452</v>
          </cell>
          <cell r="K18">
            <v>14430.600600600599</v>
          </cell>
          <cell r="L18">
            <v>14430.602709166666</v>
          </cell>
          <cell r="M18">
            <v>-155.21309765228852</v>
          </cell>
          <cell r="N18">
            <v>0</v>
          </cell>
          <cell r="O18">
            <v>-2.1085660664539319E-3</v>
          </cell>
          <cell r="P18" t="str">
            <v>Mai</v>
          </cell>
        </row>
        <row r="19">
          <cell r="A19">
            <v>5002</v>
          </cell>
          <cell r="B19">
            <v>11379.69</v>
          </cell>
          <cell r="C19">
            <v>5926.19</v>
          </cell>
          <cell r="D19">
            <v>15172.919999999998</v>
          </cell>
          <cell r="E19">
            <v>7901.5866666666661</v>
          </cell>
          <cell r="F19">
            <v>7620.6332432432428</v>
          </cell>
          <cell r="G19">
            <v>3968.5896996996994</v>
          </cell>
          <cell r="H19">
            <v>51969.609609609608</v>
          </cell>
          <cell r="I19">
            <v>34173.24324324324</v>
          </cell>
          <cell r="J19">
            <v>17796.366366366365</v>
          </cell>
          <cell r="K19">
            <v>51969.609609609601</v>
          </cell>
          <cell r="L19">
            <v>51969.615778482141</v>
          </cell>
          <cell r="M19">
            <v>-17672.400000000001</v>
          </cell>
          <cell r="N19">
            <v>0</v>
          </cell>
          <cell r="O19">
            <v>-6.1688725400017574E-3</v>
          </cell>
          <cell r="P19" t="str">
            <v>Mai</v>
          </cell>
        </row>
        <row r="20">
          <cell r="A20">
            <v>5003</v>
          </cell>
          <cell r="B20">
            <v>15922.38</v>
          </cell>
          <cell r="C20">
            <v>1893.73</v>
          </cell>
          <cell r="D20">
            <v>21229.839999999997</v>
          </cell>
          <cell r="E20">
            <v>2524.9733333333334</v>
          </cell>
          <cell r="F20">
            <v>10662.734954954954</v>
          </cell>
          <cell r="G20">
            <v>1268.1735435435435</v>
          </cell>
          <cell r="H20">
            <v>53501.831831831827</v>
          </cell>
          <cell r="I20">
            <v>47814.954954954948</v>
          </cell>
          <cell r="J20">
            <v>5686.8768768768768</v>
          </cell>
          <cell r="K20">
            <v>53501.831831831827</v>
          </cell>
          <cell r="L20">
            <v>53501.822800000002</v>
          </cell>
          <cell r="M20">
            <v>-222689.42833348882</v>
          </cell>
          <cell r="N20">
            <v>0</v>
          </cell>
          <cell r="O20">
            <v>9.0318318252684548E-3</v>
          </cell>
          <cell r="P20" t="str">
            <v>Alicia</v>
          </cell>
        </row>
        <row r="21">
          <cell r="A21">
            <v>6001</v>
          </cell>
          <cell r="B21">
            <v>1331.42</v>
          </cell>
          <cell r="C21">
            <v>2225.08</v>
          </cell>
          <cell r="D21">
            <v>1775.2266666666667</v>
          </cell>
          <cell r="E21">
            <v>2966.7733333333331</v>
          </cell>
          <cell r="F21">
            <v>891.6115915915916</v>
          </cell>
          <cell r="G21">
            <v>1490.0685885885885</v>
          </cell>
          <cell r="H21">
            <v>10680.180180180179</v>
          </cell>
          <cell r="I21">
            <v>3998.2582582582581</v>
          </cell>
          <cell r="J21">
            <v>6681.9219219219212</v>
          </cell>
          <cell r="K21">
            <v>10680.180180180179</v>
          </cell>
          <cell r="L21">
            <v>10680.204159077381</v>
          </cell>
          <cell r="M21">
            <v>0</v>
          </cell>
          <cell r="N21">
            <v>0</v>
          </cell>
          <cell r="O21">
            <v>-2.397889720123203E-2</v>
          </cell>
          <cell r="P21" t="str">
            <v>Alicia</v>
          </cell>
        </row>
        <row r="22">
          <cell r="A22">
            <v>6003</v>
          </cell>
          <cell r="B22">
            <v>3303.36</v>
          </cell>
          <cell r="C22">
            <v>1016.51</v>
          </cell>
          <cell r="D22">
            <v>4404.4800000000005</v>
          </cell>
          <cell r="E22">
            <v>1355.3466666666666</v>
          </cell>
          <cell r="F22">
            <v>2212.16</v>
          </cell>
          <cell r="G22">
            <v>680.72591591591583</v>
          </cell>
          <cell r="H22">
            <v>12972.582582582583</v>
          </cell>
          <cell r="I22">
            <v>9920</v>
          </cell>
          <cell r="J22">
            <v>3052.5825825825823</v>
          </cell>
          <cell r="K22">
            <v>12972.582582582581</v>
          </cell>
          <cell r="L22">
            <v>12972.606815476191</v>
          </cell>
          <cell r="M22">
            <v>-22134.33</v>
          </cell>
          <cell r="N22">
            <v>0</v>
          </cell>
          <cell r="O22">
            <v>-2.4232893609223538E-2</v>
          </cell>
          <cell r="P22" t="str">
            <v>Alicia</v>
          </cell>
        </row>
        <row r="23">
          <cell r="A23">
            <v>7001</v>
          </cell>
          <cell r="B23">
            <v>1599.55</v>
          </cell>
          <cell r="C23">
            <v>5355.42</v>
          </cell>
          <cell r="D23">
            <v>2132.7333333333331</v>
          </cell>
          <cell r="E23">
            <v>7140.5599999999995</v>
          </cell>
          <cell r="F23">
            <v>1071.1701201201201</v>
          </cell>
          <cell r="G23">
            <v>3586.3623423423419</v>
          </cell>
          <cell r="H23">
            <v>20885.795795795795</v>
          </cell>
          <cell r="I23">
            <v>4803.4534534534532</v>
          </cell>
          <cell r="J23">
            <v>16082.342342342341</v>
          </cell>
          <cell r="K23">
            <v>20885.795795795795</v>
          </cell>
          <cell r="L23">
            <v>20885.799702710843</v>
          </cell>
          <cell r="M23">
            <v>-27027.911689374181</v>
          </cell>
          <cell r="N23">
            <v>0</v>
          </cell>
          <cell r="O23">
            <v>-3.906915047991788E-3</v>
          </cell>
          <cell r="P23" t="str">
            <v>Mai</v>
          </cell>
        </row>
        <row r="24">
          <cell r="A24">
            <v>7002</v>
          </cell>
          <cell r="B24">
            <v>6306.95</v>
          </cell>
          <cell r="C24">
            <v>3850.32</v>
          </cell>
          <cell r="D24">
            <v>8409.2666666666664</v>
          </cell>
          <cell r="E24">
            <v>5133.76</v>
          </cell>
          <cell r="F24">
            <v>4223.573123123123</v>
          </cell>
          <cell r="G24">
            <v>2578.4425225225223</v>
          </cell>
          <cell r="H24">
            <v>30502.312312312315</v>
          </cell>
          <cell r="I24">
            <v>18939.789789789789</v>
          </cell>
          <cell r="J24">
            <v>11562.522522522522</v>
          </cell>
          <cell r="K24">
            <v>30502.312312312311</v>
          </cell>
          <cell r="L24">
            <v>30502.313940000004</v>
          </cell>
          <cell r="M24">
            <v>-312.01509393371089</v>
          </cell>
          <cell r="N24">
            <v>0</v>
          </cell>
          <cell r="O24">
            <v>-1.6276876922347583E-3</v>
          </cell>
          <cell r="P24" t="str">
            <v>Alicia</v>
          </cell>
        </row>
        <row r="25">
          <cell r="A25">
            <v>7003</v>
          </cell>
          <cell r="B25">
            <v>5281.72</v>
          </cell>
          <cell r="C25">
            <v>4018.63</v>
          </cell>
          <cell r="D25">
            <v>7042.2933333333331</v>
          </cell>
          <cell r="E25">
            <v>5358.1733333333332</v>
          </cell>
          <cell r="F25">
            <v>3537.0076876876878</v>
          </cell>
          <cell r="G25">
            <v>2691.1546246246244</v>
          </cell>
          <cell r="H25">
            <v>27928.978978978979</v>
          </cell>
          <cell r="I25">
            <v>15861.021021021021</v>
          </cell>
          <cell r="J25">
            <v>12067.957957957957</v>
          </cell>
          <cell r="K25">
            <v>27928.978978978979</v>
          </cell>
          <cell r="L25">
            <v>27928.986579107139</v>
          </cell>
          <cell r="M25">
            <v>-8261.8207957357845</v>
          </cell>
          <cell r="N25">
            <v>0</v>
          </cell>
          <cell r="O25">
            <v>-7.6001281595381442E-3</v>
          </cell>
          <cell r="P25" t="str">
            <v>Alicia</v>
          </cell>
        </row>
        <row r="26">
          <cell r="A26">
            <v>7005</v>
          </cell>
          <cell r="B26">
            <v>6793.3</v>
          </cell>
          <cell r="C26">
            <v>3626.45</v>
          </cell>
          <cell r="D26">
            <v>9057.7333333333336</v>
          </cell>
          <cell r="E26">
            <v>4835.2666666666664</v>
          </cell>
          <cell r="F26">
            <v>4549.2669669669667</v>
          </cell>
          <cell r="G26">
            <v>2428.5235735735732</v>
          </cell>
          <cell r="H26">
            <v>31290.54054054054</v>
          </cell>
          <cell r="I26">
            <v>20400.3003003003</v>
          </cell>
          <cell r="J26">
            <v>10890.240240240239</v>
          </cell>
          <cell r="K26">
            <v>31290.54054054054</v>
          </cell>
          <cell r="L26">
            <v>31290.556499999999</v>
          </cell>
          <cell r="M26">
            <v>-315.07462383888924</v>
          </cell>
          <cell r="N26">
            <v>0</v>
          </cell>
          <cell r="O26">
            <v>-1.5959459458827041E-2</v>
          </cell>
          <cell r="P26" t="str">
            <v>Alicia</v>
          </cell>
        </row>
        <row r="27">
          <cell r="A27">
            <v>8001</v>
          </cell>
          <cell r="B27">
            <v>8162.27</v>
          </cell>
          <cell r="C27">
            <v>4960.1000000000004</v>
          </cell>
          <cell r="D27">
            <v>10883.026666666667</v>
          </cell>
          <cell r="E27">
            <v>6613.4666666666672</v>
          </cell>
          <cell r="F27">
            <v>5466.0246546546541</v>
          </cell>
          <cell r="G27">
            <v>3321.6285285285289</v>
          </cell>
          <cell r="H27">
            <v>39406.516516516516</v>
          </cell>
          <cell r="I27">
            <v>24511.32132132132</v>
          </cell>
          <cell r="J27">
            <v>14895.195195195196</v>
          </cell>
          <cell r="K27">
            <v>39406.516516516516</v>
          </cell>
          <cell r="L27">
            <v>39406.51703904762</v>
          </cell>
          <cell r="M27">
            <v>-413.79105877822076</v>
          </cell>
          <cell r="N27">
            <v>0</v>
          </cell>
          <cell r="O27">
            <v>-5.2253110334277153E-4</v>
          </cell>
          <cell r="P27" t="str">
            <v>Mai</v>
          </cell>
        </row>
        <row r="28">
          <cell r="A28">
            <v>8002</v>
          </cell>
          <cell r="B28">
            <v>4168.3</v>
          </cell>
          <cell r="C28">
            <v>7459.13</v>
          </cell>
          <cell r="D28">
            <v>5557.7333333333336</v>
          </cell>
          <cell r="E28">
            <v>9945.5066666666662</v>
          </cell>
          <cell r="F28">
            <v>2791.384084084084</v>
          </cell>
          <cell r="G28">
            <v>4995.1531231231229</v>
          </cell>
          <cell r="H28">
            <v>34917.207207207204</v>
          </cell>
          <cell r="I28">
            <v>12517.417417417417</v>
          </cell>
          <cell r="J28">
            <v>22399.789789789789</v>
          </cell>
          <cell r="K28">
            <v>34917.207207207204</v>
          </cell>
          <cell r="L28">
            <v>34917.215995767801</v>
          </cell>
          <cell r="M28">
            <v>0</v>
          </cell>
          <cell r="N28">
            <v>0</v>
          </cell>
          <cell r="O28">
            <v>-8.788560597167816E-3</v>
          </cell>
          <cell r="P28" t="str">
            <v>Alicia</v>
          </cell>
        </row>
        <row r="29">
          <cell r="A29">
            <v>8003</v>
          </cell>
          <cell r="B29">
            <v>2785.66</v>
          </cell>
          <cell r="C29">
            <v>3969.58</v>
          </cell>
          <cell r="D29">
            <v>3714.2133333333327</v>
          </cell>
          <cell r="E29">
            <v>5292.7733333333335</v>
          </cell>
          <cell r="F29">
            <v>1865.4720120120116</v>
          </cell>
          <cell r="G29">
            <v>2658.3073273273271</v>
          </cell>
          <cell r="H29">
            <v>20286.006006006002</v>
          </cell>
          <cell r="I29">
            <v>8365.345345345344</v>
          </cell>
          <cell r="J29">
            <v>11920.66066066066</v>
          </cell>
          <cell r="K29">
            <v>20286.006006006006</v>
          </cell>
          <cell r="L29">
            <v>20286.001622946431</v>
          </cell>
          <cell r="M29">
            <v>-102730.92691190023</v>
          </cell>
          <cell r="N29">
            <v>0</v>
          </cell>
          <cell r="O29">
            <v>4.3830595750478096E-3</v>
          </cell>
          <cell r="P29" t="str">
            <v>Alicia</v>
          </cell>
        </row>
        <row r="30">
          <cell r="A30">
            <v>8004</v>
          </cell>
          <cell r="B30">
            <v>3293.12</v>
          </cell>
          <cell r="C30">
            <v>2514.77</v>
          </cell>
          <cell r="D30">
            <v>4390.8266666666668</v>
          </cell>
          <cell r="E30">
            <v>3353.0266666666662</v>
          </cell>
          <cell r="F30">
            <v>2205.3025825825825</v>
          </cell>
          <cell r="G30">
            <v>1684.065195195195</v>
          </cell>
          <cell r="H30">
            <v>17441.111111111109</v>
          </cell>
          <cell r="I30">
            <v>9889.2492492492493</v>
          </cell>
          <cell r="J30">
            <v>7551.8618618618611</v>
          </cell>
          <cell r="K30">
            <v>17441.111111111109</v>
          </cell>
          <cell r="L30">
            <v>17441.112462486799</v>
          </cell>
          <cell r="M30">
            <v>-3408.49</v>
          </cell>
          <cell r="N30">
            <v>0</v>
          </cell>
          <cell r="O30">
            <v>-1.351375689409906E-3</v>
          </cell>
          <cell r="P30" t="str">
            <v>Alicia</v>
          </cell>
        </row>
        <row r="31">
          <cell r="A31">
            <v>9003</v>
          </cell>
          <cell r="B31">
            <v>2449.11</v>
          </cell>
          <cell r="C31">
            <v>607.87</v>
          </cell>
          <cell r="D31">
            <v>3265.48</v>
          </cell>
          <cell r="E31">
            <v>810.49333333333323</v>
          </cell>
          <cell r="F31">
            <v>1640.0946846846848</v>
          </cell>
          <cell r="G31">
            <v>407.07210210210206</v>
          </cell>
          <cell r="H31">
            <v>9180.1201201201202</v>
          </cell>
          <cell r="I31">
            <v>7354.6846846846847</v>
          </cell>
          <cell r="J31">
            <v>1825.4354354354352</v>
          </cell>
          <cell r="K31">
            <v>9180.1201201201202</v>
          </cell>
          <cell r="L31">
            <v>9180.1353328120731</v>
          </cell>
          <cell r="M31">
            <v>-15846.032332621822</v>
          </cell>
          <cell r="N31">
            <v>0</v>
          </cell>
          <cell r="O31">
            <v>-1.5212691952910973E-2</v>
          </cell>
          <cell r="P31" t="str">
            <v>Mai</v>
          </cell>
        </row>
        <row r="32">
          <cell r="A32">
            <v>9004</v>
          </cell>
          <cell r="B32">
            <v>3501.45</v>
          </cell>
          <cell r="C32">
            <v>1827.22</v>
          </cell>
          <cell r="D32">
            <v>4668.5999999999995</v>
          </cell>
          <cell r="E32">
            <v>2436.2933333333331</v>
          </cell>
          <cell r="F32">
            <v>2344.8148648648644</v>
          </cell>
          <cell r="G32">
            <v>1223.6338138138137</v>
          </cell>
          <cell r="H32">
            <v>16002.012012012012</v>
          </cell>
          <cell r="I32">
            <v>10514.864864864863</v>
          </cell>
          <cell r="J32">
            <v>5487.1471471471468</v>
          </cell>
          <cell r="K32">
            <v>16002.01201201201</v>
          </cell>
          <cell r="L32">
            <v>16002.004456473216</v>
          </cell>
          <cell r="M32">
            <v>0</v>
          </cell>
          <cell r="N32">
            <v>0</v>
          </cell>
          <cell r="O32">
            <v>7.5555387938948115E-3</v>
          </cell>
          <cell r="P32" t="str">
            <v>Mai</v>
          </cell>
        </row>
        <row r="33">
          <cell r="A33">
            <v>10001</v>
          </cell>
          <cell r="B33">
            <v>237.19</v>
          </cell>
          <cell r="C33">
            <v>904.94</v>
          </cell>
          <cell r="D33">
            <v>316.25333333333333</v>
          </cell>
          <cell r="E33">
            <v>1206.5866666666666</v>
          </cell>
          <cell r="F33">
            <v>158.83894894894894</v>
          </cell>
          <cell r="G33">
            <v>606.01087087087092</v>
          </cell>
          <cell r="H33">
            <v>3429.8198198198202</v>
          </cell>
          <cell r="I33">
            <v>712.28228228228227</v>
          </cell>
          <cell r="J33">
            <v>2717.5375375375374</v>
          </cell>
          <cell r="K33">
            <v>3429.8198198198197</v>
          </cell>
          <cell r="L33">
            <v>3429.8220363690475</v>
          </cell>
          <cell r="M33">
            <v>-1869.75</v>
          </cell>
          <cell r="N33">
            <v>0</v>
          </cell>
          <cell r="O33">
            <v>-2.2165492277963494E-3</v>
          </cell>
          <cell r="P33" t="str">
            <v>Mai</v>
          </cell>
        </row>
        <row r="34">
          <cell r="A34">
            <v>10002</v>
          </cell>
          <cell r="B34">
            <v>1283.71</v>
          </cell>
          <cell r="C34">
            <v>4721.13</v>
          </cell>
          <cell r="D34">
            <v>1711.6133333333332</v>
          </cell>
          <cell r="E34">
            <v>6294.8399999999992</v>
          </cell>
          <cell r="F34">
            <v>859.6616516516516</v>
          </cell>
          <cell r="G34">
            <v>3161.5975675675672</v>
          </cell>
          <cell r="H34">
            <v>18032.552552552552</v>
          </cell>
          <cell r="I34">
            <v>3854.9849849849847</v>
          </cell>
          <cell r="J34">
            <v>14177.567567567567</v>
          </cell>
          <cell r="K34">
            <v>18032.552552552552</v>
          </cell>
          <cell r="L34">
            <v>18032.547751764709</v>
          </cell>
          <cell r="M34">
            <v>-8425.344446072404</v>
          </cell>
          <cell r="N34">
            <v>0</v>
          </cell>
          <cell r="O34">
            <v>4.800787843123544E-3</v>
          </cell>
          <cell r="P34" t="str">
            <v>Alicia</v>
          </cell>
        </row>
        <row r="35">
          <cell r="A35">
            <v>10003</v>
          </cell>
          <cell r="B35">
            <v>947.96</v>
          </cell>
          <cell r="C35">
            <v>3515.37</v>
          </cell>
          <cell r="D35">
            <v>1263.9466666666667</v>
          </cell>
          <cell r="E35">
            <v>4687.16</v>
          </cell>
          <cell r="F35">
            <v>634.82006006006009</v>
          </cell>
          <cell r="G35">
            <v>2354.1366666666668</v>
          </cell>
          <cell r="H35">
            <v>13403.393393393393</v>
          </cell>
          <cell r="I35">
            <v>2846.7267267267266</v>
          </cell>
          <cell r="J35">
            <v>10556.666666666666</v>
          </cell>
          <cell r="K35">
            <v>13403.393393393393</v>
          </cell>
          <cell r="L35">
            <v>13403.391885821431</v>
          </cell>
          <cell r="M35">
            <v>0</v>
          </cell>
          <cell r="N35">
            <v>0</v>
          </cell>
          <cell r="O35">
            <v>1.5075719620654127E-3</v>
          </cell>
          <cell r="P35" t="str">
            <v>Mai</v>
          </cell>
        </row>
        <row r="36">
          <cell r="A36">
            <v>10004</v>
          </cell>
          <cell r="B36">
            <v>263.22000000000003</v>
          </cell>
          <cell r="C36">
            <v>2096.62</v>
          </cell>
          <cell r="D36">
            <v>350.96000000000004</v>
          </cell>
          <cell r="E36">
            <v>2795.4933333333333</v>
          </cell>
          <cell r="F36">
            <v>176.27045045045045</v>
          </cell>
          <cell r="G36">
            <v>1404.0428228228227</v>
          </cell>
          <cell r="H36">
            <v>7086.6066066066069</v>
          </cell>
          <cell r="I36">
            <v>790.45045045045049</v>
          </cell>
          <cell r="J36">
            <v>6296.1561561561557</v>
          </cell>
          <cell r="K36">
            <v>7086.606606606606</v>
          </cell>
          <cell r="L36">
            <v>7086.5920933035713</v>
          </cell>
          <cell r="M36">
            <v>-1678.4410941872225</v>
          </cell>
          <cell r="N36">
            <v>0</v>
          </cell>
          <cell r="O36">
            <v>1.451330303461873E-2</v>
          </cell>
          <cell r="P36" t="str">
            <v>Alicia</v>
          </cell>
        </row>
        <row r="37">
          <cell r="A37">
            <v>11001</v>
          </cell>
          <cell r="B37">
            <v>4688.75</v>
          </cell>
          <cell r="C37">
            <v>2396.7199999999998</v>
          </cell>
          <cell r="D37">
            <v>6251.6666666666661</v>
          </cell>
          <cell r="E37">
            <v>3195.6266666666666</v>
          </cell>
          <cell r="F37">
            <v>3139.9136636636636</v>
          </cell>
          <cell r="G37">
            <v>1605.0106906906906</v>
          </cell>
          <cell r="H37">
            <v>21277.687687687689</v>
          </cell>
          <cell r="I37">
            <v>14080.330330330329</v>
          </cell>
          <cell r="J37">
            <v>7197.3573573573567</v>
          </cell>
          <cell r="K37">
            <v>21277.687687687685</v>
          </cell>
          <cell r="L37">
            <v>21277.682331176467</v>
          </cell>
          <cell r="M37">
            <v>-69483.380953911939</v>
          </cell>
          <cell r="N37">
            <v>0</v>
          </cell>
          <cell r="O37">
            <v>5.3565112175419927E-3</v>
          </cell>
          <cell r="P37" t="str">
            <v>Alicia</v>
          </cell>
        </row>
        <row r="38">
          <cell r="A38">
            <v>11002</v>
          </cell>
          <cell r="B38">
            <v>855.23</v>
          </cell>
          <cell r="C38">
            <v>281.88</v>
          </cell>
          <cell r="D38">
            <v>1140.3066666666666</v>
          </cell>
          <cell r="E38">
            <v>375.84</v>
          </cell>
          <cell r="F38">
            <v>572.72159159159162</v>
          </cell>
          <cell r="G38">
            <v>188.76648648648649</v>
          </cell>
          <cell r="H38">
            <v>3414.7447447447453</v>
          </cell>
          <cell r="I38">
            <v>2568.2582582582581</v>
          </cell>
          <cell r="J38">
            <v>846.48648648648646</v>
          </cell>
          <cell r="K38">
            <v>3414.7447447447448</v>
          </cell>
          <cell r="L38">
            <v>3414.7559601740263</v>
          </cell>
          <cell r="M38">
            <v>-4.5212593426779222</v>
          </cell>
          <cell r="N38">
            <v>0</v>
          </cell>
          <cell r="O38">
            <v>-1.1215429281492106E-2</v>
          </cell>
          <cell r="P38" t="str">
            <v>Mai</v>
          </cell>
        </row>
        <row r="39">
          <cell r="A39">
            <v>12001</v>
          </cell>
          <cell r="B39">
            <v>2926.69</v>
          </cell>
          <cell r="C39">
            <v>4590.97</v>
          </cell>
          <cell r="D39">
            <v>3902.2533333333336</v>
          </cell>
          <cell r="E39">
            <v>6121.293333333334</v>
          </cell>
          <cell r="F39">
            <v>1959.9155255255257</v>
          </cell>
          <cell r="G39">
            <v>3074.4333633633637</v>
          </cell>
          <cell r="H39">
            <v>22575.555555555558</v>
          </cell>
          <cell r="I39">
            <v>8788.8588588588591</v>
          </cell>
          <cell r="J39">
            <v>13786.696696696697</v>
          </cell>
          <cell r="K39">
            <v>22575.555555555555</v>
          </cell>
          <cell r="L39">
            <v>22575.564237351191</v>
          </cell>
          <cell r="M39">
            <v>0</v>
          </cell>
          <cell r="N39">
            <v>0</v>
          </cell>
          <cell r="O39">
            <v>-8.681795636221068E-3</v>
          </cell>
          <cell r="P39" t="str">
            <v>Mai</v>
          </cell>
        </row>
        <row r="40">
          <cell r="A40">
            <v>12002</v>
          </cell>
          <cell r="B40">
            <v>5034.9399999999996</v>
          </cell>
          <cell r="C40">
            <v>5949.43</v>
          </cell>
          <cell r="D40">
            <v>6713.2533333333322</v>
          </cell>
          <cell r="E40">
            <v>7932.5733333333337</v>
          </cell>
          <cell r="F40">
            <v>3371.7466066066058</v>
          </cell>
          <cell r="G40">
            <v>3984.1528228228231</v>
          </cell>
          <cell r="H40">
            <v>32986.096096096087</v>
          </cell>
          <cell r="I40">
            <v>15119.939939939937</v>
          </cell>
          <cell r="J40">
            <v>17866.156156156158</v>
          </cell>
          <cell r="K40">
            <v>32986.096096096095</v>
          </cell>
          <cell r="L40">
            <v>32986.112841000002</v>
          </cell>
          <cell r="M40">
            <v>-859.71907501907845</v>
          </cell>
          <cell r="N40">
            <v>0</v>
          </cell>
          <cell r="O40">
            <v>-1.674490390723804E-2</v>
          </cell>
          <cell r="P40" t="str">
            <v>Mai</v>
          </cell>
        </row>
        <row r="41">
          <cell r="A41">
            <v>13001</v>
          </cell>
          <cell r="B41">
            <v>1765.7</v>
          </cell>
          <cell r="C41">
            <v>955.5</v>
          </cell>
          <cell r="D41">
            <v>2354.2666666666664</v>
          </cell>
          <cell r="E41">
            <v>1273.9999999999998</v>
          </cell>
          <cell r="F41">
            <v>1182.4357357357358</v>
          </cell>
          <cell r="G41">
            <v>639.86936936936934</v>
          </cell>
          <cell r="H41">
            <v>8171.7717717717715</v>
          </cell>
          <cell r="I41">
            <v>5302.402402402402</v>
          </cell>
          <cell r="J41">
            <v>2869.369369369369</v>
          </cell>
          <cell r="K41">
            <v>8171.7717717717715</v>
          </cell>
          <cell r="L41">
            <v>8171.7681331168824</v>
          </cell>
          <cell r="M41">
            <v>-18.346997019686114</v>
          </cell>
          <cell r="N41">
            <v>0</v>
          </cell>
          <cell r="O41">
            <v>3.6386548890732229E-3</v>
          </cell>
          <cell r="P41" t="str">
            <v>Mai</v>
          </cell>
        </row>
        <row r="42">
          <cell r="A42">
            <v>13003</v>
          </cell>
          <cell r="B42">
            <v>1424.18</v>
          </cell>
          <cell r="C42">
            <v>2639.7</v>
          </cell>
          <cell r="D42">
            <v>1898.9066666666668</v>
          </cell>
          <cell r="E42">
            <v>3519.5999999999995</v>
          </cell>
          <cell r="F42">
            <v>953.73015015015017</v>
          </cell>
          <cell r="G42">
            <v>1767.7270270270267</v>
          </cell>
          <cell r="H42">
            <v>12203.843843843842</v>
          </cell>
          <cell r="I42">
            <v>4276.8168168168168</v>
          </cell>
          <cell r="J42">
            <v>7927.0270270270257</v>
          </cell>
          <cell r="K42">
            <v>12203.843843843842</v>
          </cell>
          <cell r="L42">
            <v>12203.853542785717</v>
          </cell>
          <cell r="M42">
            <v>-29264.290242401763</v>
          </cell>
          <cell r="N42">
            <v>0</v>
          </cell>
          <cell r="O42">
            <v>-9.6989418743760325E-3</v>
          </cell>
          <cell r="P42" t="str">
            <v>Mai</v>
          </cell>
        </row>
        <row r="43">
          <cell r="A43">
            <v>13004</v>
          </cell>
          <cell r="B43">
            <v>4066.65</v>
          </cell>
          <cell r="C43">
            <v>2422.4899999999998</v>
          </cell>
          <cell r="D43">
            <v>5422.2</v>
          </cell>
          <cell r="E43">
            <v>3229.9866666666662</v>
          </cell>
          <cell r="F43">
            <v>2723.3121621621622</v>
          </cell>
          <cell r="G43">
            <v>1622.2680780780779</v>
          </cell>
          <cell r="H43">
            <v>19486.906906906908</v>
          </cell>
          <cell r="I43">
            <v>12212.162162162162</v>
          </cell>
          <cell r="J43">
            <v>7274.7447447447439</v>
          </cell>
          <cell r="K43">
            <v>19486.906906906905</v>
          </cell>
          <cell r="L43">
            <v>19486.907189821432</v>
          </cell>
          <cell r="M43">
            <v>-12841.33</v>
          </cell>
          <cell r="N43">
            <v>0</v>
          </cell>
          <cell r="O43">
            <v>-2.8291452690609731E-4</v>
          </cell>
          <cell r="P43" t="str">
            <v>Mai</v>
          </cell>
        </row>
        <row r="44">
          <cell r="A44">
            <v>14001</v>
          </cell>
          <cell r="B44">
            <v>2931.48</v>
          </cell>
          <cell r="C44">
            <v>2556.6999999999998</v>
          </cell>
          <cell r="D44">
            <v>3908.64</v>
          </cell>
          <cell r="E44">
            <v>3408.9333333333329</v>
          </cell>
          <cell r="F44">
            <v>1963.1232432432432</v>
          </cell>
          <cell r="G44">
            <v>1712.1444444444442</v>
          </cell>
          <cell r="H44">
            <v>16481.021021021021</v>
          </cell>
          <cell r="I44">
            <v>8803.2432432432433</v>
          </cell>
          <cell r="J44">
            <v>7677.7777777777765</v>
          </cell>
          <cell r="K44">
            <v>16481.021021021021</v>
          </cell>
          <cell r="L44">
            <v>16481.0052</v>
          </cell>
          <cell r="M44">
            <v>0</v>
          </cell>
          <cell r="N44">
            <v>0</v>
          </cell>
          <cell r="O44">
            <v>1.5821021021110937E-2</v>
          </cell>
          <cell r="P44" t="str">
            <v>Mai</v>
          </cell>
        </row>
        <row r="45">
          <cell r="A45">
            <v>14002</v>
          </cell>
          <cell r="B45">
            <v>1921.26</v>
          </cell>
          <cell r="C45">
            <v>1273.5999999999999</v>
          </cell>
          <cell r="D45">
            <v>2561.6799999999998</v>
          </cell>
          <cell r="E45">
            <v>1698.1333333333332</v>
          </cell>
          <cell r="F45">
            <v>1286.6095495495495</v>
          </cell>
          <cell r="G45">
            <v>852.89129129129117</v>
          </cell>
          <cell r="H45">
            <v>9594.1741741741735</v>
          </cell>
          <cell r="I45">
            <v>5769.5495495495488</v>
          </cell>
          <cell r="J45">
            <v>3824.6246246246242</v>
          </cell>
          <cell r="K45">
            <v>9594.1741741741735</v>
          </cell>
          <cell r="L45">
            <v>9594.1672622032202</v>
          </cell>
          <cell r="M45">
            <v>-14547.169919798551</v>
          </cell>
          <cell r="N45">
            <v>0</v>
          </cell>
          <cell r="O45">
            <v>6.9119709532969864E-3</v>
          </cell>
          <cell r="P45" t="str">
            <v>Alicia</v>
          </cell>
        </row>
        <row r="46">
          <cell r="A46">
            <v>14003</v>
          </cell>
          <cell r="B46">
            <v>1230.23</v>
          </cell>
          <cell r="C46">
            <v>1281.8599999999999</v>
          </cell>
          <cell r="D46">
            <v>1640.3066666666666</v>
          </cell>
          <cell r="E46">
            <v>1709.1466666666665</v>
          </cell>
          <cell r="F46">
            <v>823.84771771771773</v>
          </cell>
          <cell r="G46">
            <v>858.42276276276266</v>
          </cell>
          <cell r="H46">
            <v>7543.8138138138129</v>
          </cell>
          <cell r="I46">
            <v>3694.3843843843842</v>
          </cell>
          <cell r="J46">
            <v>3849.4294294294291</v>
          </cell>
          <cell r="K46">
            <v>7543.8138138138129</v>
          </cell>
          <cell r="L46">
            <v>7543.8162840000005</v>
          </cell>
          <cell r="M46">
            <v>-28.721975230013868</v>
          </cell>
          <cell r="N46">
            <v>0</v>
          </cell>
          <cell r="O46">
            <v>-2.4701861875655595E-3</v>
          </cell>
          <cell r="P46" t="str">
            <v>Mai</v>
          </cell>
        </row>
        <row r="47">
          <cell r="A47">
            <v>14004</v>
          </cell>
          <cell r="B47">
            <v>211.79</v>
          </cell>
          <cell r="C47">
            <v>4695.83</v>
          </cell>
          <cell r="D47">
            <v>282.38666666666666</v>
          </cell>
          <cell r="E47">
            <v>6261.1066666666666</v>
          </cell>
          <cell r="F47">
            <v>141.82933933933933</v>
          </cell>
          <cell r="G47">
            <v>3144.6549249249247</v>
          </cell>
          <cell r="H47">
            <v>14737.597597597596</v>
          </cell>
          <cell r="I47">
            <v>636.00600600600592</v>
          </cell>
          <cell r="J47">
            <v>14101.59159159159</v>
          </cell>
          <cell r="K47">
            <v>14737.597597597596</v>
          </cell>
          <cell r="L47">
            <v>14737.591930654762</v>
          </cell>
          <cell r="M47">
            <v>0</v>
          </cell>
          <cell r="N47">
            <v>0</v>
          </cell>
          <cell r="O47">
            <v>5.6669428340683226E-3</v>
          </cell>
          <cell r="P47" t="str">
            <v>Mai</v>
          </cell>
        </row>
        <row r="48">
          <cell r="A48">
            <v>15001</v>
          </cell>
          <cell r="B48">
            <v>2825.13</v>
          </cell>
          <cell r="C48">
            <v>2847.13</v>
          </cell>
          <cell r="D48">
            <v>3766.84</v>
          </cell>
          <cell r="E48">
            <v>3796.1733333333332</v>
          </cell>
          <cell r="F48">
            <v>1891.9038738738739</v>
          </cell>
          <cell r="G48">
            <v>1906.6366066066064</v>
          </cell>
          <cell r="H48">
            <v>17033.813813813817</v>
          </cell>
          <cell r="I48">
            <v>8483.8738738738739</v>
          </cell>
          <cell r="J48">
            <v>8549.939939939939</v>
          </cell>
          <cell r="K48">
            <v>17033.813813813813</v>
          </cell>
          <cell r="L48">
            <v>17033.81031235294</v>
          </cell>
          <cell r="M48">
            <v>-18904.664063001579</v>
          </cell>
          <cell r="N48">
            <v>0</v>
          </cell>
          <cell r="O48">
            <v>3.5014608729397878E-3</v>
          </cell>
          <cell r="P48" t="str">
            <v>Alicia</v>
          </cell>
        </row>
        <row r="49">
          <cell r="A49">
            <v>15002</v>
          </cell>
          <cell r="B49">
            <v>1865.41</v>
          </cell>
          <cell r="C49">
            <v>1116.02</v>
          </cell>
          <cell r="D49">
            <v>2487.2133333333331</v>
          </cell>
          <cell r="E49">
            <v>1488.0266666666666</v>
          </cell>
          <cell r="F49">
            <v>1249.2084984984986</v>
          </cell>
          <cell r="G49">
            <v>747.36474474474471</v>
          </cell>
          <cell r="H49">
            <v>8953.2432432432433</v>
          </cell>
          <cell r="I49">
            <v>5601.8318318318316</v>
          </cell>
          <cell r="J49">
            <v>3351.4114114114113</v>
          </cell>
          <cell r="K49">
            <v>8953.2432432432433</v>
          </cell>
          <cell r="L49">
            <v>8953.2501155357149</v>
          </cell>
          <cell r="M49">
            <v>-20391.11</v>
          </cell>
          <cell r="N49">
            <v>0</v>
          </cell>
          <cell r="O49">
            <v>-6.8722924715984846E-3</v>
          </cell>
          <cell r="P49" t="str">
            <v>Mai</v>
          </cell>
        </row>
        <row r="50">
          <cell r="A50">
            <v>17001</v>
          </cell>
          <cell r="B50">
            <v>7919.61</v>
          </cell>
          <cell r="C50">
            <v>4477.28</v>
          </cell>
          <cell r="D50">
            <v>10559.48</v>
          </cell>
          <cell r="E50">
            <v>5969.706666666666</v>
          </cell>
          <cell r="F50">
            <v>5303.5226126126126</v>
          </cell>
          <cell r="G50">
            <v>2998.2986186186181</v>
          </cell>
          <cell r="H50">
            <v>37227.897897897892</v>
          </cell>
          <cell r="I50">
            <v>23782.612612612611</v>
          </cell>
          <cell r="J50">
            <v>13445.285285285283</v>
          </cell>
          <cell r="K50">
            <v>37227.897897897892</v>
          </cell>
          <cell r="L50">
            <v>37227.88837676472</v>
          </cell>
          <cell r="M50">
            <v>-51551.316784154551</v>
          </cell>
          <cell r="N50">
            <v>0</v>
          </cell>
          <cell r="O50">
            <v>9.521133171801921E-3</v>
          </cell>
          <cell r="P50" t="str">
            <v>Alicia</v>
          </cell>
        </row>
        <row r="51">
          <cell r="A51">
            <v>17003</v>
          </cell>
          <cell r="B51">
            <v>5017.6499999999996</v>
          </cell>
          <cell r="C51">
            <v>2127.08</v>
          </cell>
          <cell r="D51">
            <v>6690.1999999999989</v>
          </cell>
          <cell r="E51">
            <v>2836.1066666666661</v>
          </cell>
          <cell r="F51">
            <v>3360.1680180180174</v>
          </cell>
          <cell r="G51">
            <v>1424.4409609609609</v>
          </cell>
          <cell r="H51">
            <v>21455.64564564564</v>
          </cell>
          <cell r="I51">
            <v>15068.018018018016</v>
          </cell>
          <cell r="J51">
            <v>6387.6276276276267</v>
          </cell>
          <cell r="K51">
            <v>21455.645645645644</v>
          </cell>
          <cell r="L51">
            <v>21455.648677941172</v>
          </cell>
          <cell r="M51">
            <v>-35600.642942334496</v>
          </cell>
          <cell r="N51">
            <v>0</v>
          </cell>
          <cell r="O51">
            <v>-3.0322955281008035E-3</v>
          </cell>
          <cell r="P51" t="str">
            <v>Alicia</v>
          </cell>
        </row>
        <row r="52">
          <cell r="A52">
            <v>17004</v>
          </cell>
          <cell r="B52">
            <v>12072.11</v>
          </cell>
          <cell r="C52">
            <v>6095.2</v>
          </cell>
          <cell r="D52">
            <v>16096.146666666666</v>
          </cell>
          <cell r="E52">
            <v>8126.9333333333325</v>
          </cell>
          <cell r="F52">
            <v>8084.3259159159161</v>
          </cell>
          <cell r="G52">
            <v>4081.7705705705703</v>
          </cell>
          <cell r="H52">
            <v>54556.486486486479</v>
          </cell>
          <cell r="I52">
            <v>36252.582582582581</v>
          </cell>
          <cell r="J52">
            <v>18303.903903903902</v>
          </cell>
          <cell r="K52">
            <v>54556.486486486479</v>
          </cell>
          <cell r="L52">
            <v>54556.489348823525</v>
          </cell>
          <cell r="M52">
            <v>-90710.166633904373</v>
          </cell>
          <cell r="N52">
            <v>0</v>
          </cell>
          <cell r="O52">
            <v>-2.8623370453715324E-3</v>
          </cell>
          <cell r="P52" t="str">
            <v>Alicia</v>
          </cell>
        </row>
        <row r="53">
          <cell r="A53">
            <v>18001</v>
          </cell>
          <cell r="B53">
            <v>11281.44</v>
          </cell>
          <cell r="C53">
            <v>5437.47</v>
          </cell>
          <cell r="D53">
            <v>15041.919999999998</v>
          </cell>
          <cell r="E53">
            <v>7249.96</v>
          </cell>
          <cell r="F53">
            <v>7554.8381981981975</v>
          </cell>
          <cell r="G53">
            <v>3641.3087387387386</v>
          </cell>
          <cell r="H53">
            <v>50206.936936936938</v>
          </cell>
          <cell r="I53">
            <v>33878.198198198195</v>
          </cell>
          <cell r="J53">
            <v>16328.738738738739</v>
          </cell>
          <cell r="K53">
            <v>50206.936936936938</v>
          </cell>
          <cell r="L53">
            <v>50206.93605852942</v>
          </cell>
          <cell r="M53">
            <v>-257944.30138693182</v>
          </cell>
          <cell r="N53">
            <v>0</v>
          </cell>
          <cell r="O53">
            <v>8.7840751803014427E-4</v>
          </cell>
          <cell r="P53" t="str">
            <v>Alicia</v>
          </cell>
        </row>
        <row r="54">
          <cell r="A54">
            <v>18003</v>
          </cell>
          <cell r="B54">
            <v>4446.55</v>
          </cell>
          <cell r="C54">
            <v>2216.67</v>
          </cell>
          <cell r="D54">
            <v>5928.7333333333336</v>
          </cell>
          <cell r="E54">
            <v>2955.5600000000004</v>
          </cell>
          <cell r="F54">
            <v>2977.7196696696697</v>
          </cell>
          <cell r="G54">
            <v>1484.4366666666667</v>
          </cell>
          <cell r="H54">
            <v>20009.669669669674</v>
          </cell>
          <cell r="I54">
            <v>13353.003003003003</v>
          </cell>
          <cell r="J54">
            <v>6656.666666666667</v>
          </cell>
          <cell r="K54">
            <v>20009.669669669671</v>
          </cell>
          <cell r="L54">
            <v>20009.661582941178</v>
          </cell>
          <cell r="M54">
            <v>-134189.78433870032</v>
          </cell>
          <cell r="N54">
            <v>0</v>
          </cell>
          <cell r="O54">
            <v>8.0867284923442639E-3</v>
          </cell>
          <cell r="P54" t="str">
            <v>Alicia</v>
          </cell>
        </row>
        <row r="55">
          <cell r="A55">
            <v>19001</v>
          </cell>
          <cell r="B55">
            <v>1711.82</v>
          </cell>
          <cell r="C55">
            <v>2375.75</v>
          </cell>
          <cell r="D55">
            <v>2282.4266666666663</v>
          </cell>
          <cell r="E55">
            <v>3167.6666666666665</v>
          </cell>
          <cell r="F55">
            <v>1146.3539339339338</v>
          </cell>
          <cell r="G55">
            <v>1590.9677177177177</v>
          </cell>
          <cell r="H55">
            <v>12274.984984984983</v>
          </cell>
          <cell r="I55">
            <v>5140.6006006006</v>
          </cell>
          <cell r="J55">
            <v>7134.3843843843842</v>
          </cell>
          <cell r="K55">
            <v>12274.984984984985</v>
          </cell>
          <cell r="L55">
            <v>12274.988848166668</v>
          </cell>
          <cell r="M55">
            <v>-437.35552786984863</v>
          </cell>
          <cell r="N55">
            <v>0</v>
          </cell>
          <cell r="O55">
            <v>-3.8631816823908594E-3</v>
          </cell>
          <cell r="P55" t="str">
            <v>Alicia</v>
          </cell>
        </row>
        <row r="56">
          <cell r="A56">
            <v>19002</v>
          </cell>
          <cell r="B56">
            <v>2628.4</v>
          </cell>
          <cell r="C56">
            <v>4133.7</v>
          </cell>
          <cell r="D56">
            <v>3504.5333333333333</v>
          </cell>
          <cell r="E56">
            <v>5511.5999999999995</v>
          </cell>
          <cell r="F56">
            <v>1760.1597597597597</v>
          </cell>
          <cell r="G56">
            <v>2768.2135135135131</v>
          </cell>
          <cell r="H56">
            <v>20306.606606606609</v>
          </cell>
          <cell r="I56">
            <v>7893.0930930930926</v>
          </cell>
          <cell r="J56">
            <v>12413.513513513511</v>
          </cell>
          <cell r="K56">
            <v>20306.606606606605</v>
          </cell>
          <cell r="L56">
            <v>20306.602901785714</v>
          </cell>
          <cell r="M56">
            <v>-154219.659782281</v>
          </cell>
          <cell r="N56">
            <v>0</v>
          </cell>
          <cell r="O56">
            <v>3.7048208905616775E-3</v>
          </cell>
          <cell r="P56" t="str">
            <v>Alicia</v>
          </cell>
        </row>
        <row r="57">
          <cell r="A57">
            <v>19003</v>
          </cell>
          <cell r="B57">
            <v>2379.46</v>
          </cell>
          <cell r="C57">
            <v>2825.68</v>
          </cell>
          <cell r="D57">
            <v>3172.6133333333332</v>
          </cell>
          <cell r="E57">
            <v>3767.5733333333333</v>
          </cell>
          <cell r="F57">
            <v>1593.4521921921921</v>
          </cell>
          <cell r="G57">
            <v>1892.2721921921921</v>
          </cell>
          <cell r="H57">
            <v>15631.05105105105</v>
          </cell>
          <cell r="I57">
            <v>7145.5255255255252</v>
          </cell>
          <cell r="J57">
            <v>8485.5255255255252</v>
          </cell>
          <cell r="K57">
            <v>15631.05105105105</v>
          </cell>
          <cell r="L57">
            <v>15631.052690512821</v>
          </cell>
          <cell r="M57">
            <v>-5304.2379062271402</v>
          </cell>
          <cell r="N57">
            <v>0</v>
          </cell>
          <cell r="O57">
            <v>-1.6394617705373093E-3</v>
          </cell>
          <cell r="P57" t="str">
            <v>Mai</v>
          </cell>
        </row>
        <row r="58">
          <cell r="A58">
            <v>19005</v>
          </cell>
          <cell r="B58">
            <v>366.05</v>
          </cell>
          <cell r="C58">
            <v>822.16</v>
          </cell>
          <cell r="D58">
            <v>488.06666666666666</v>
          </cell>
          <cell r="E58">
            <v>1096.2133333333334</v>
          </cell>
          <cell r="F58">
            <v>245.13258258258259</v>
          </cell>
          <cell r="G58">
            <v>550.57561561561556</v>
          </cell>
          <cell r="H58">
            <v>3568.198198198198</v>
          </cell>
          <cell r="I58">
            <v>1099.2492492492493</v>
          </cell>
          <cell r="J58">
            <v>2468.9489489489488</v>
          </cell>
          <cell r="K58">
            <v>3568.198198198198</v>
          </cell>
          <cell r="L58">
            <v>3568.1931913571434</v>
          </cell>
          <cell r="M58">
            <v>0</v>
          </cell>
          <cell r="N58">
            <v>0</v>
          </cell>
          <cell r="O58">
            <v>5.0068410546373343E-3</v>
          </cell>
          <cell r="P58" t="str">
            <v>Mai</v>
          </cell>
        </row>
        <row r="59">
          <cell r="A59">
            <v>19007</v>
          </cell>
          <cell r="B59">
            <v>1890.05</v>
          </cell>
          <cell r="C59">
            <v>908.61</v>
          </cell>
          <cell r="D59">
            <v>2520.0666666666666</v>
          </cell>
          <cell r="E59">
            <v>1211.48</v>
          </cell>
          <cell r="F59">
            <v>1265.7091591591591</v>
          </cell>
          <cell r="G59">
            <v>608.46855855855858</v>
          </cell>
          <cell r="H59">
            <v>8404.3843843843842</v>
          </cell>
          <cell r="I59">
            <v>5675.8258258258256</v>
          </cell>
          <cell r="J59">
            <v>2728.5585585585586</v>
          </cell>
          <cell r="K59">
            <v>8404.3843843843842</v>
          </cell>
          <cell r="L59">
            <v>8404.3802132798592</v>
          </cell>
          <cell r="M59">
            <v>-6507.6922541045205</v>
          </cell>
          <cell r="N59">
            <v>0</v>
          </cell>
          <cell r="O59">
            <v>4.1711045250849565E-3</v>
          </cell>
          <cell r="P59" t="str">
            <v>Mai</v>
          </cell>
        </row>
        <row r="60">
          <cell r="A60">
            <v>19008</v>
          </cell>
          <cell r="B60">
            <v>620.54999999999995</v>
          </cell>
          <cell r="C60">
            <v>5.05</v>
          </cell>
          <cell r="D60">
            <v>827.4</v>
          </cell>
          <cell r="E60">
            <v>6.7333333333333325</v>
          </cell>
          <cell r="F60">
            <v>415.5635135135135</v>
          </cell>
          <cell r="G60">
            <v>3.3818318318318314</v>
          </cell>
          <cell r="H60">
            <v>1878.6786786786786</v>
          </cell>
          <cell r="I60">
            <v>1863.5135135135133</v>
          </cell>
          <cell r="J60">
            <v>15.165165165165163</v>
          </cell>
          <cell r="K60">
            <v>1878.6786786786786</v>
          </cell>
          <cell r="L60">
            <v>1878.693553571429</v>
          </cell>
          <cell r="M60">
            <v>-475.65126746023941</v>
          </cell>
          <cell r="N60">
            <v>0</v>
          </cell>
          <cell r="O60">
            <v>-1.4874892750412982E-2</v>
          </cell>
          <cell r="P60" t="str">
            <v>Alicia</v>
          </cell>
        </row>
        <row r="61">
          <cell r="A61">
            <v>19009</v>
          </cell>
          <cell r="B61">
            <v>2282.52</v>
          </cell>
          <cell r="C61">
            <v>2053.7800000000002</v>
          </cell>
          <cell r="D61">
            <v>3043.3599999999997</v>
          </cell>
          <cell r="E61">
            <v>2738.3733333333334</v>
          </cell>
          <cell r="F61">
            <v>1528.5344144144144</v>
          </cell>
          <cell r="G61">
            <v>1375.3541741741742</v>
          </cell>
          <cell r="H61">
            <v>13021.921921921921</v>
          </cell>
          <cell r="I61">
            <v>6854.4144144144138</v>
          </cell>
          <cell r="J61">
            <v>6167.5075075075074</v>
          </cell>
          <cell r="K61">
            <v>13021.921921921921</v>
          </cell>
          <cell r="L61">
            <v>13021.907579411765</v>
          </cell>
          <cell r="M61">
            <v>-25250.52390561669</v>
          </cell>
          <cell r="N61">
            <v>0</v>
          </cell>
          <cell r="O61">
            <v>1.4342510155984201E-2</v>
          </cell>
          <cell r="P61" t="str">
            <v>Alicia</v>
          </cell>
        </row>
        <row r="62">
          <cell r="A62">
            <v>19010</v>
          </cell>
          <cell r="B62">
            <v>2191.2600000000002</v>
          </cell>
          <cell r="C62">
            <v>2741.01</v>
          </cell>
          <cell r="D62">
            <v>2921.6800000000003</v>
          </cell>
          <cell r="E62">
            <v>3654.68</v>
          </cell>
          <cell r="F62">
            <v>1467.4203603603605</v>
          </cell>
          <cell r="G62">
            <v>1835.5712612612613</v>
          </cell>
          <cell r="H62">
            <v>14811.621621621622</v>
          </cell>
          <cell r="I62">
            <v>6580.3603603603606</v>
          </cell>
          <cell r="J62">
            <v>8231.2612612612611</v>
          </cell>
          <cell r="K62">
            <v>14811.621621621622</v>
          </cell>
          <cell r="L62">
            <v>14811.604763258038</v>
          </cell>
          <cell r="M62">
            <v>-7702.6136882449546</v>
          </cell>
          <cell r="N62">
            <v>0</v>
          </cell>
          <cell r="O62">
            <v>1.6858363584105973E-2</v>
          </cell>
          <cell r="P62" t="str">
            <v>Mai</v>
          </cell>
        </row>
        <row r="63">
          <cell r="A63">
            <v>20001</v>
          </cell>
          <cell r="B63">
            <v>798.28</v>
          </cell>
          <cell r="C63">
            <v>1935.01</v>
          </cell>
          <cell r="D63">
            <v>1064.3733333333332</v>
          </cell>
          <cell r="E63">
            <v>2580.0133333333333</v>
          </cell>
          <cell r="F63">
            <v>534.58390390390389</v>
          </cell>
          <cell r="G63">
            <v>1295.8175075075073</v>
          </cell>
          <cell r="H63">
            <v>8208.0780780780769</v>
          </cell>
          <cell r="I63">
            <v>2397.237237237237</v>
          </cell>
          <cell r="J63">
            <v>5810.8408408408404</v>
          </cell>
          <cell r="K63">
            <v>8208.0780780780769</v>
          </cell>
          <cell r="L63">
            <v>8208.0972000000002</v>
          </cell>
          <cell r="M63">
            <v>-13132.44388242612</v>
          </cell>
          <cell r="N63">
            <v>0</v>
          </cell>
          <cell r="O63">
            <v>-1.9121921923215268E-2</v>
          </cell>
          <cell r="P63" t="str">
            <v>Mai</v>
          </cell>
        </row>
        <row r="64">
          <cell r="A64">
            <v>20002</v>
          </cell>
          <cell r="B64">
            <v>2435.92</v>
          </cell>
          <cell r="C64">
            <v>2234.9299999999998</v>
          </cell>
          <cell r="D64">
            <v>3247.8933333333334</v>
          </cell>
          <cell r="E64">
            <v>2979.9066666666663</v>
          </cell>
          <cell r="F64">
            <v>1631.2617417417416</v>
          </cell>
          <cell r="G64">
            <v>1496.6648348348347</v>
          </cell>
          <cell r="H64">
            <v>14026.576576576577</v>
          </cell>
          <cell r="I64">
            <v>7315.0750750750749</v>
          </cell>
          <cell r="J64">
            <v>6711.5015015015006</v>
          </cell>
          <cell r="K64">
            <v>14026.576576576575</v>
          </cell>
          <cell r="L64">
            <v>14026.565281309526</v>
          </cell>
          <cell r="M64">
            <v>-52135.897978109686</v>
          </cell>
          <cell r="N64">
            <v>0</v>
          </cell>
          <cell r="O64">
            <v>1.129526704971795E-2</v>
          </cell>
          <cell r="P64" t="str">
            <v>Alicia</v>
          </cell>
        </row>
        <row r="65">
          <cell r="A65">
            <v>21001</v>
          </cell>
          <cell r="B65">
            <v>7753.39</v>
          </cell>
          <cell r="C65">
            <v>6018.14</v>
          </cell>
          <cell r="D65">
            <v>10337.853333333334</v>
          </cell>
          <cell r="E65">
            <v>8024.1866666666665</v>
          </cell>
          <cell r="F65">
            <v>5192.2101201201203</v>
          </cell>
          <cell r="G65">
            <v>4030.1658258258258</v>
          </cell>
          <cell r="H65">
            <v>41355.945945945947</v>
          </cell>
          <cell r="I65">
            <v>23283.453453453454</v>
          </cell>
          <cell r="J65">
            <v>18072.492492492493</v>
          </cell>
          <cell r="K65">
            <v>41355.945945945947</v>
          </cell>
          <cell r="L65">
            <v>41355.934455407136</v>
          </cell>
          <cell r="M65">
            <v>0</v>
          </cell>
          <cell r="N65">
            <v>0</v>
          </cell>
          <cell r="O65">
            <v>1.1490538810903672E-2</v>
          </cell>
          <cell r="P65" t="str">
            <v>Mai</v>
          </cell>
        </row>
        <row r="66">
          <cell r="A66">
            <v>21002</v>
          </cell>
          <cell r="B66">
            <v>2523.35</v>
          </cell>
          <cell r="C66">
            <v>1160.5899999999999</v>
          </cell>
          <cell r="D66">
            <v>3364.4666666666662</v>
          </cell>
          <cell r="E66">
            <v>1547.4533333333331</v>
          </cell>
          <cell r="F66">
            <v>1689.8109609609608</v>
          </cell>
          <cell r="G66">
            <v>777.21192192192177</v>
          </cell>
          <cell r="H66">
            <v>11062.882882882881</v>
          </cell>
          <cell r="I66">
            <v>7577.6276276276267</v>
          </cell>
          <cell r="J66">
            <v>3485.2552552552547</v>
          </cell>
          <cell r="K66">
            <v>11062.882882882881</v>
          </cell>
          <cell r="L66">
            <v>11062.902104166667</v>
          </cell>
          <cell r="M66">
            <v>-489.89552568236286</v>
          </cell>
          <cell r="N66">
            <v>0</v>
          </cell>
          <cell r="O66">
            <v>-1.9221283786464483E-2</v>
          </cell>
          <cell r="P66" t="str">
            <v>Alicia</v>
          </cell>
        </row>
        <row r="67">
          <cell r="A67">
            <v>21003</v>
          </cell>
          <cell r="B67">
            <v>4303.2299999999996</v>
          </cell>
          <cell r="C67">
            <v>4648.99</v>
          </cell>
          <cell r="D67">
            <v>5737.6399999999994</v>
          </cell>
          <cell r="E67">
            <v>6198.6533333333327</v>
          </cell>
          <cell r="F67">
            <v>2881.7426126126124</v>
          </cell>
          <cell r="G67">
            <v>3113.2875975975976</v>
          </cell>
          <cell r="H67">
            <v>26883.543543543543</v>
          </cell>
          <cell r="I67">
            <v>12922.612612612611</v>
          </cell>
          <cell r="J67">
            <v>13960.93093093093</v>
          </cell>
          <cell r="K67">
            <v>26883.543543543543</v>
          </cell>
          <cell r="L67">
            <v>26883.542149999997</v>
          </cell>
          <cell r="M67">
            <v>-9774.4265932112648</v>
          </cell>
          <cell r="N67">
            <v>0</v>
          </cell>
          <cell r="O67">
            <v>1.3935435454186518E-3</v>
          </cell>
          <cell r="P67" t="str">
            <v>Mai</v>
          </cell>
        </row>
        <row r="68">
          <cell r="A68">
            <v>21004</v>
          </cell>
          <cell r="B68">
            <v>4641.05</v>
          </cell>
          <cell r="C68">
            <v>2618.23</v>
          </cell>
          <cell r="D68">
            <v>6188.0666666666666</v>
          </cell>
          <cell r="E68">
            <v>3490.9733333333329</v>
          </cell>
          <cell r="F68">
            <v>3107.9704204204204</v>
          </cell>
          <cell r="G68">
            <v>1753.3492192192191</v>
          </cell>
          <cell r="H68">
            <v>21799.639639639641</v>
          </cell>
          <cell r="I68">
            <v>13937.087087087088</v>
          </cell>
          <cell r="J68">
            <v>7862.5525525525518</v>
          </cell>
          <cell r="K68">
            <v>21799.639639639638</v>
          </cell>
          <cell r="L68">
            <v>21799.638670565477</v>
          </cell>
          <cell r="M68">
            <v>-56129.91746831972</v>
          </cell>
          <cell r="N68">
            <v>0</v>
          </cell>
          <cell r="O68">
            <v>9.6907416082103737E-4</v>
          </cell>
          <cell r="P68" t="str">
            <v>Alicia</v>
          </cell>
        </row>
        <row r="69">
          <cell r="A69">
            <v>22001</v>
          </cell>
          <cell r="B69">
            <v>8310.4599999999991</v>
          </cell>
          <cell r="C69">
            <v>7752.2</v>
          </cell>
          <cell r="D69">
            <v>11080.613333333331</v>
          </cell>
          <cell r="E69">
            <v>10336.266666666666</v>
          </cell>
          <cell r="F69">
            <v>5565.2630030030023</v>
          </cell>
          <cell r="G69">
            <v>5191.4132132132127</v>
          </cell>
          <cell r="H69">
            <v>48236.216216216213</v>
          </cell>
          <cell r="I69">
            <v>24956.336336336331</v>
          </cell>
          <cell r="J69">
            <v>23279.879879879878</v>
          </cell>
          <cell r="K69">
            <v>48236.216216216213</v>
          </cell>
          <cell r="L69">
            <v>48236.214096026786</v>
          </cell>
          <cell r="M69">
            <v>-5697.3068403088146</v>
          </cell>
          <cell r="N69">
            <v>0</v>
          </cell>
          <cell r="O69">
            <v>2.1201894269324839E-3</v>
          </cell>
          <cell r="P69" t="str">
            <v>Mai</v>
          </cell>
        </row>
        <row r="70">
          <cell r="A70">
            <v>22003</v>
          </cell>
          <cell r="B70">
            <v>1845.98</v>
          </cell>
          <cell r="C70">
            <v>1999.72</v>
          </cell>
          <cell r="D70">
            <v>2461.3066666666664</v>
          </cell>
          <cell r="E70">
            <v>2666.2933333333331</v>
          </cell>
          <cell r="F70">
            <v>1236.1968168168166</v>
          </cell>
          <cell r="G70">
            <v>1339.1518318318317</v>
          </cell>
          <cell r="H70">
            <v>11548.648648648648</v>
          </cell>
          <cell r="I70">
            <v>5543.4834834834828</v>
          </cell>
          <cell r="J70">
            <v>6005.1651651651646</v>
          </cell>
          <cell r="K70">
            <v>11548.648648648646</v>
          </cell>
          <cell r="L70">
            <v>11548.643895461539</v>
          </cell>
          <cell r="M70">
            <v>-3593.13</v>
          </cell>
          <cell r="N70">
            <v>0</v>
          </cell>
          <cell r="O70">
            <v>4.7531871077808319E-3</v>
          </cell>
          <cell r="P70" t="str">
            <v>Alicia</v>
          </cell>
        </row>
        <row r="71">
          <cell r="A71">
            <v>23001</v>
          </cell>
          <cell r="B71">
            <v>3863.67</v>
          </cell>
          <cell r="C71">
            <v>2498.81</v>
          </cell>
          <cell r="D71">
            <v>5151.5600000000004</v>
          </cell>
          <cell r="E71">
            <v>3331.7466666666664</v>
          </cell>
          <cell r="F71">
            <v>2587.3826126126128</v>
          </cell>
          <cell r="G71">
            <v>1673.3772672672671</v>
          </cell>
          <cell r="H71">
            <v>19106.546546546546</v>
          </cell>
          <cell r="I71">
            <v>11602.612612612613</v>
          </cell>
          <cell r="J71">
            <v>7503.9339339339331</v>
          </cell>
          <cell r="K71">
            <v>19106.546546546546</v>
          </cell>
          <cell r="L71">
            <v>19106.528411657142</v>
          </cell>
          <cell r="M71">
            <v>-648.58000000000004</v>
          </cell>
          <cell r="N71">
            <v>0</v>
          </cell>
          <cell r="O71">
            <v>1.8134889403881971E-2</v>
          </cell>
          <cell r="P71" t="str">
            <v>Mai</v>
          </cell>
        </row>
        <row r="72">
          <cell r="A72">
            <v>23002</v>
          </cell>
          <cell r="B72">
            <v>8872.6299999999992</v>
          </cell>
          <cell r="C72">
            <v>4073.52</v>
          </cell>
          <cell r="D72">
            <v>11830.173333333332</v>
          </cell>
          <cell r="E72">
            <v>5431.36</v>
          </cell>
          <cell r="F72">
            <v>5941.7312012012007</v>
          </cell>
          <cell r="G72">
            <v>2727.9127927927925</v>
          </cell>
          <cell r="H72">
            <v>38877.327327327323</v>
          </cell>
          <cell r="I72">
            <v>26644.53453453453</v>
          </cell>
          <cell r="J72">
            <v>12232.792792792792</v>
          </cell>
          <cell r="K72">
            <v>38877.327327327323</v>
          </cell>
          <cell r="L72">
            <v>38877.313163749997</v>
          </cell>
          <cell r="M72">
            <v>-10504.96</v>
          </cell>
          <cell r="N72">
            <v>0</v>
          </cell>
          <cell r="O72">
            <v>1.4163577325234655E-2</v>
          </cell>
          <cell r="P72" t="str">
            <v>Mai</v>
          </cell>
        </row>
        <row r="73">
          <cell r="A73">
            <v>23003</v>
          </cell>
          <cell r="B73">
            <v>5727.69</v>
          </cell>
          <cell r="C73">
            <v>6067.54</v>
          </cell>
          <cell r="D73">
            <v>7636.9199999999983</v>
          </cell>
          <cell r="E73">
            <v>8090.0533333333333</v>
          </cell>
          <cell r="F73">
            <v>3835.6602702702694</v>
          </cell>
          <cell r="G73">
            <v>4063.2475075075072</v>
          </cell>
          <cell r="H73">
            <v>35421.111111111109</v>
          </cell>
          <cell r="I73">
            <v>17200.270270270266</v>
          </cell>
          <cell r="J73">
            <v>18220.84084084084</v>
          </cell>
          <cell r="K73">
            <v>35421.111111111109</v>
          </cell>
          <cell r="L73">
            <v>35421.120811607143</v>
          </cell>
          <cell r="M73">
            <v>-1465.8</v>
          </cell>
          <cell r="N73">
            <v>0</v>
          </cell>
          <cell r="O73">
            <v>-9.7004960334743373E-3</v>
          </cell>
          <cell r="P73" t="str">
            <v>Mai</v>
          </cell>
        </row>
        <row r="74">
          <cell r="A74">
            <v>23004</v>
          </cell>
          <cell r="B74">
            <v>2601.5</v>
          </cell>
          <cell r="C74">
            <v>2912.82</v>
          </cell>
          <cell r="D74">
            <v>3468.6666666666665</v>
          </cell>
          <cell r="E74">
            <v>3883.76</v>
          </cell>
          <cell r="F74">
            <v>1742.1456456456456</v>
          </cell>
          <cell r="G74">
            <v>1950.6272072072074</v>
          </cell>
          <cell r="H74">
            <v>16559.519519519519</v>
          </cell>
          <cell r="I74">
            <v>7812.3123123123123</v>
          </cell>
          <cell r="J74">
            <v>8747.2072072072078</v>
          </cell>
          <cell r="K74">
            <v>16559.519519519519</v>
          </cell>
          <cell r="L74">
            <v>16559.518417660714</v>
          </cell>
          <cell r="M74">
            <v>-13024.752646288025</v>
          </cell>
          <cell r="N74">
            <v>0</v>
          </cell>
          <cell r="O74">
            <v>1.1018588047591038E-3</v>
          </cell>
          <cell r="P74" t="str">
            <v>Mai</v>
          </cell>
        </row>
        <row r="75">
          <cell r="A75">
            <v>23005</v>
          </cell>
          <cell r="B75">
            <v>2954.74</v>
          </cell>
          <cell r="C75">
            <v>1345.02</v>
          </cell>
          <cell r="D75">
            <v>3939.6533333333327</v>
          </cell>
          <cell r="E75">
            <v>1793.36</v>
          </cell>
          <cell r="F75">
            <v>1978.6997597597594</v>
          </cell>
          <cell r="G75">
            <v>900.71909909909914</v>
          </cell>
          <cell r="H75">
            <v>12912.192192192193</v>
          </cell>
          <cell r="I75">
            <v>8873.0930930930917</v>
          </cell>
          <cell r="J75">
            <v>4039.099099099099</v>
          </cell>
          <cell r="K75">
            <v>12912.192192192191</v>
          </cell>
          <cell r="L75">
            <v>12912.177064976388</v>
          </cell>
          <cell r="M75">
            <v>-268.68971259953105</v>
          </cell>
          <cell r="N75">
            <v>0</v>
          </cell>
          <cell r="O75">
            <v>1.5127215803659055E-2</v>
          </cell>
          <cell r="P75" t="str">
            <v>Mai</v>
          </cell>
        </row>
        <row r="76">
          <cell r="A76">
            <v>23007</v>
          </cell>
          <cell r="B76">
            <v>1643.72</v>
          </cell>
          <cell r="C76">
            <v>1378.02</v>
          </cell>
          <cell r="D76">
            <v>2191.6266666666666</v>
          </cell>
          <cell r="E76">
            <v>1837.36</v>
          </cell>
          <cell r="F76">
            <v>1100.7494294294293</v>
          </cell>
          <cell r="G76">
            <v>922.81819819819816</v>
          </cell>
          <cell r="H76">
            <v>9074.2942942942936</v>
          </cell>
          <cell r="I76">
            <v>4936.0960960960956</v>
          </cell>
          <cell r="J76">
            <v>4138.198198198198</v>
          </cell>
          <cell r="K76">
            <v>9074.2942942942936</v>
          </cell>
          <cell r="L76">
            <v>9074.2839014285728</v>
          </cell>
          <cell r="M76">
            <v>-1515.57</v>
          </cell>
          <cell r="N76">
            <v>0</v>
          </cell>
          <cell r="O76">
            <v>1.0392865720859845E-2</v>
          </cell>
          <cell r="P76" t="str">
            <v>Alicia</v>
          </cell>
        </row>
        <row r="77">
          <cell r="A77">
            <v>24001</v>
          </cell>
          <cell r="B77">
            <v>13862.77</v>
          </cell>
          <cell r="C77">
            <v>4902.22</v>
          </cell>
          <cell r="D77">
            <v>18483.693333333333</v>
          </cell>
          <cell r="E77">
            <v>6536.2933333333331</v>
          </cell>
          <cell r="F77">
            <v>9283.4766066066077</v>
          </cell>
          <cell r="G77">
            <v>3282.868048048048</v>
          </cell>
          <cell r="H77">
            <v>56351.321321321324</v>
          </cell>
          <cell r="I77">
            <v>41629.939939939941</v>
          </cell>
          <cell r="J77">
            <v>14721.381381381381</v>
          </cell>
          <cell r="K77">
            <v>56351.321321321324</v>
          </cell>
          <cell r="L77">
            <v>56351.306137058826</v>
          </cell>
          <cell r="M77">
            <v>-396042.02428930363</v>
          </cell>
          <cell r="N77">
            <v>0</v>
          </cell>
          <cell r="O77">
            <v>1.5184262498223688E-2</v>
          </cell>
          <cell r="P77" t="str">
            <v>Alicia</v>
          </cell>
        </row>
        <row r="78">
          <cell r="A78">
            <v>24002</v>
          </cell>
          <cell r="B78">
            <v>4480.2</v>
          </cell>
          <cell r="C78">
            <v>6455.96</v>
          </cell>
          <cell r="D78">
            <v>5973.5999999999995</v>
          </cell>
          <cell r="E78">
            <v>8607.9466666666667</v>
          </cell>
          <cell r="F78">
            <v>3000.254054054054</v>
          </cell>
          <cell r="G78">
            <v>4323.3606006006003</v>
          </cell>
          <cell r="H78">
            <v>32841.321321321317</v>
          </cell>
          <cell r="I78">
            <v>13454.054054054053</v>
          </cell>
          <cell r="J78">
            <v>19387.267267267267</v>
          </cell>
          <cell r="K78">
            <v>32841.321321321317</v>
          </cell>
          <cell r="L78">
            <v>32841.326139999997</v>
          </cell>
          <cell r="M78">
            <v>-1028.2357322629068</v>
          </cell>
          <cell r="N78">
            <v>0</v>
          </cell>
          <cell r="O78">
            <v>-4.8186786807491444E-3</v>
          </cell>
          <cell r="P78" t="str">
            <v>Mai</v>
          </cell>
        </row>
        <row r="79">
          <cell r="A79">
            <v>24004</v>
          </cell>
          <cell r="B79">
            <v>4473.22</v>
          </cell>
          <cell r="C79">
            <v>2929.47</v>
          </cell>
          <cell r="D79">
            <v>5964.293333333334</v>
          </cell>
          <cell r="E79">
            <v>3905.9599999999996</v>
          </cell>
          <cell r="F79">
            <v>2995.5797597597598</v>
          </cell>
          <cell r="G79">
            <v>1961.7772072072071</v>
          </cell>
          <cell r="H79">
            <v>22230.3003003003</v>
          </cell>
          <cell r="I79">
            <v>13433.093093093094</v>
          </cell>
          <cell r="J79">
            <v>8797.207207207206</v>
          </cell>
          <cell r="K79">
            <v>22230.3003003003</v>
          </cell>
          <cell r="L79">
            <v>22230.299324893331</v>
          </cell>
          <cell r="M79">
            <v>0</v>
          </cell>
          <cell r="N79">
            <v>0</v>
          </cell>
          <cell r="O79">
            <v>9.7540696879150346E-4</v>
          </cell>
          <cell r="P79" t="str">
            <v>Alicia</v>
          </cell>
        </row>
        <row r="80">
          <cell r="A80">
            <v>25001</v>
          </cell>
          <cell r="B80">
            <v>13152.48</v>
          </cell>
          <cell r="C80">
            <v>3193.54</v>
          </cell>
          <cell r="D80">
            <v>17536.639999999996</v>
          </cell>
          <cell r="E80">
            <v>4258.0533333333333</v>
          </cell>
          <cell r="F80">
            <v>8807.8169369369352</v>
          </cell>
          <cell r="G80">
            <v>2138.6168768768766</v>
          </cell>
          <cell r="H80">
            <v>49087.147147147145</v>
          </cell>
          <cell r="I80">
            <v>39496.936936936931</v>
          </cell>
          <cell r="J80">
            <v>9590.210210210209</v>
          </cell>
          <cell r="K80">
            <v>49087.147147147138</v>
          </cell>
          <cell r="L80">
            <v>49087.156527500003</v>
          </cell>
          <cell r="M80">
            <v>-91621.644752837601</v>
          </cell>
          <cell r="N80">
            <v>0</v>
          </cell>
          <cell r="O80">
            <v>-9.3803528652642854E-3</v>
          </cell>
          <cell r="P80" t="str">
            <v>Alicia</v>
          </cell>
        </row>
        <row r="81">
          <cell r="A81">
            <v>25002</v>
          </cell>
          <cell r="B81">
            <v>3381.01</v>
          </cell>
          <cell r="C81">
            <v>6021.89</v>
          </cell>
          <cell r="D81">
            <v>4508.0133333333342</v>
          </cell>
          <cell r="E81">
            <v>8029.1866666666665</v>
          </cell>
          <cell r="F81">
            <v>2264.1598498498502</v>
          </cell>
          <cell r="G81">
            <v>4032.6770870870873</v>
          </cell>
          <cell r="H81">
            <v>28236.936936936938</v>
          </cell>
          <cell r="I81">
            <v>10153.183183183184</v>
          </cell>
          <cell r="J81">
            <v>18083.753753753754</v>
          </cell>
          <cell r="K81">
            <v>28236.936936936938</v>
          </cell>
          <cell r="L81">
            <v>28236.924684169004</v>
          </cell>
          <cell r="M81">
            <v>-20471.589653887931</v>
          </cell>
          <cell r="N81">
            <v>0</v>
          </cell>
          <cell r="O81">
            <v>1.2252767934114672E-2</v>
          </cell>
          <cell r="P81" t="str">
            <v>Alicia</v>
          </cell>
          <cell r="Q81" t="str">
            <v xml:space="preserve">can't open file </v>
          </cell>
        </row>
        <row r="82">
          <cell r="A82">
            <v>25003</v>
          </cell>
          <cell r="B82">
            <v>3308.49</v>
          </cell>
          <cell r="C82">
            <v>5806.39</v>
          </cell>
          <cell r="D82">
            <v>4411.32</v>
          </cell>
          <cell r="E82">
            <v>7741.8533333333326</v>
          </cell>
          <cell r="F82">
            <v>2215.5954054054055</v>
          </cell>
          <cell r="G82">
            <v>3888.3632732732731</v>
          </cell>
          <cell r="H82">
            <v>27372.012012012012</v>
          </cell>
          <cell r="I82">
            <v>9935.405405405405</v>
          </cell>
          <cell r="J82">
            <v>17436.606606606605</v>
          </cell>
          <cell r="K82">
            <v>27372.012012012012</v>
          </cell>
          <cell r="L82">
            <v>27372.022126860124</v>
          </cell>
          <cell r="M82">
            <v>-20376.948480668598</v>
          </cell>
          <cell r="N82">
            <v>0</v>
          </cell>
          <cell r="O82">
            <v>-1.0114848111697938E-2</v>
          </cell>
          <cell r="P82" t="str">
            <v>Alicia</v>
          </cell>
        </row>
        <row r="83">
          <cell r="A83">
            <v>25004</v>
          </cell>
          <cell r="B83">
            <v>13152.48</v>
          </cell>
          <cell r="C83">
            <v>3193.54</v>
          </cell>
          <cell r="D83">
            <v>17536.639999999996</v>
          </cell>
          <cell r="E83">
            <v>4258.0533333333333</v>
          </cell>
          <cell r="F83">
            <v>8807.8169369369352</v>
          </cell>
          <cell r="G83">
            <v>2138.6168768768766</v>
          </cell>
          <cell r="H83">
            <v>49087.147147147145</v>
          </cell>
          <cell r="I83">
            <v>39496.936936936931</v>
          </cell>
          <cell r="J83">
            <v>9590.210210210209</v>
          </cell>
          <cell r="K83">
            <v>49087.147147147138</v>
          </cell>
          <cell r="L83">
            <v>49087.156527500003</v>
          </cell>
          <cell r="M83">
            <v>-91621.644752837601</v>
          </cell>
          <cell r="N83">
            <v>0</v>
          </cell>
          <cell r="O83">
            <v>-9.3803528652642854E-3</v>
          </cell>
          <cell r="P83" t="str">
            <v>Alicia</v>
          </cell>
        </row>
        <row r="84">
          <cell r="A84">
            <v>25005</v>
          </cell>
          <cell r="B84">
            <v>1942.13</v>
          </cell>
          <cell r="C84">
            <v>2680.98</v>
          </cell>
          <cell r="D84">
            <v>2589.5066666666667</v>
          </cell>
          <cell r="E84">
            <v>3574.64</v>
          </cell>
          <cell r="F84">
            <v>1300.5855555555556</v>
          </cell>
          <cell r="G84">
            <v>1795.3709909909908</v>
          </cell>
          <cell r="H84">
            <v>13883.213213213212</v>
          </cell>
          <cell r="I84">
            <v>5832.2222222222226</v>
          </cell>
          <cell r="J84">
            <v>8050.9909909909902</v>
          </cell>
          <cell r="K84">
            <v>13883.213213213214</v>
          </cell>
          <cell r="L84">
            <v>13883.21553711765</v>
          </cell>
          <cell r="M84">
            <v>-4429.4713223743047</v>
          </cell>
          <cell r="N84">
            <v>0</v>
          </cell>
          <cell r="O84">
            <v>-2.3239044367073802E-3</v>
          </cell>
          <cell r="P84" t="str">
            <v>Mai</v>
          </cell>
        </row>
        <row r="85">
          <cell r="A85">
            <v>25007</v>
          </cell>
          <cell r="B85">
            <v>3381.01</v>
          </cell>
          <cell r="C85">
            <v>6021.89</v>
          </cell>
          <cell r="D85">
            <v>4508.0133333333342</v>
          </cell>
          <cell r="E85">
            <v>8029.1866666666665</v>
          </cell>
          <cell r="F85">
            <v>2264.1598498498502</v>
          </cell>
          <cell r="G85">
            <v>4032.6770870870873</v>
          </cell>
          <cell r="H85">
            <v>28236.936936936938</v>
          </cell>
          <cell r="I85">
            <v>10153.183183183184</v>
          </cell>
          <cell r="J85">
            <v>18083.753753753754</v>
          </cell>
          <cell r="K85">
            <v>28236.936936936938</v>
          </cell>
          <cell r="L85">
            <v>28236.924684169004</v>
          </cell>
          <cell r="M85">
            <v>-20471.589653887931</v>
          </cell>
          <cell r="N85">
            <v>0</v>
          </cell>
          <cell r="O85">
            <v>1.2252767934114672E-2</v>
          </cell>
          <cell r="P85" t="str">
            <v>Alicia</v>
          </cell>
        </row>
        <row r="86">
          <cell r="A86">
            <v>25008</v>
          </cell>
          <cell r="B86">
            <v>2381.13</v>
          </cell>
          <cell r="C86">
            <v>4364.75</v>
          </cell>
          <cell r="D86">
            <v>3174.84</v>
          </cell>
          <cell r="E86">
            <v>5819.6666666666661</v>
          </cell>
          <cell r="F86">
            <v>1594.5705405405406</v>
          </cell>
          <cell r="G86">
            <v>2922.9406906906902</v>
          </cell>
          <cell r="H86">
            <v>20257.897897897899</v>
          </cell>
          <cell r="I86">
            <v>7150.5405405405409</v>
          </cell>
          <cell r="J86">
            <v>13107.357357357356</v>
          </cell>
          <cell r="K86">
            <v>20257.897897897896</v>
          </cell>
          <cell r="L86">
            <v>20257.89075857143</v>
          </cell>
          <cell r="M86">
            <v>-76207.571593428322</v>
          </cell>
          <cell r="N86">
            <v>0</v>
          </cell>
          <cell r="O86">
            <v>7.1393264661310241E-3</v>
          </cell>
          <cell r="P86" t="str">
            <v>Mai</v>
          </cell>
        </row>
        <row r="87">
          <cell r="A87">
            <v>25009</v>
          </cell>
          <cell r="B87">
            <v>1256.07</v>
          </cell>
          <cell r="C87">
            <v>1633.86</v>
          </cell>
          <cell r="D87">
            <v>1674.76</v>
          </cell>
          <cell r="E87">
            <v>2178.4799999999996</v>
          </cell>
          <cell r="F87">
            <v>841.15198198198198</v>
          </cell>
          <cell r="G87">
            <v>1094.1464864864863</v>
          </cell>
          <cell r="H87">
            <v>8678.4684684684671</v>
          </cell>
          <cell r="I87">
            <v>3771.9819819819818</v>
          </cell>
          <cell r="J87">
            <v>4906.4864864864858</v>
          </cell>
          <cell r="K87">
            <v>8678.4684684684671</v>
          </cell>
          <cell r="L87">
            <v>8678.4876772678581</v>
          </cell>
          <cell r="M87">
            <v>-134.1069056126662</v>
          </cell>
          <cell r="N87">
            <v>0</v>
          </cell>
          <cell r="O87">
            <v>-1.9208799390980857E-2</v>
          </cell>
          <cell r="P87" t="str">
            <v>Mai</v>
          </cell>
        </row>
        <row r="88">
          <cell r="A88">
            <v>26003</v>
          </cell>
          <cell r="B88">
            <v>3815.67</v>
          </cell>
          <cell r="C88">
            <v>1970.3200000000002</v>
          </cell>
          <cell r="D88">
            <v>5087.5600000000004</v>
          </cell>
          <cell r="E88">
            <v>2627.0933333333332</v>
          </cell>
          <cell r="F88">
            <v>2555.2384684684685</v>
          </cell>
          <cell r="G88">
            <v>1319.4635435435437</v>
          </cell>
          <cell r="H88">
            <v>17375.345345345348</v>
          </cell>
          <cell r="I88">
            <v>11458.468468468469</v>
          </cell>
          <cell r="J88">
            <v>5916.8768768768768</v>
          </cell>
          <cell r="K88">
            <v>17375.345345345348</v>
          </cell>
          <cell r="L88">
            <v>17375.349586479686</v>
          </cell>
          <cell r="M88">
            <v>-1907.4</v>
          </cell>
          <cell r="N88">
            <v>0</v>
          </cell>
          <cell r="O88">
            <v>-4.2411343383719213E-3</v>
          </cell>
          <cell r="P88" t="str">
            <v>Alicia</v>
          </cell>
        </row>
        <row r="89">
          <cell r="A89">
            <v>27001</v>
          </cell>
          <cell r="B89">
            <v>0</v>
          </cell>
          <cell r="C89">
            <v>89.72</v>
          </cell>
          <cell r="D89">
            <v>0</v>
          </cell>
          <cell r="E89">
            <v>119.62666666666667</v>
          </cell>
          <cell r="F89">
            <v>0</v>
          </cell>
          <cell r="G89">
            <v>60.082762762762762</v>
          </cell>
          <cell r="H89">
            <v>269.42942942942943</v>
          </cell>
          <cell r="I89">
            <v>0</v>
          </cell>
          <cell r="J89">
            <v>269.42942942942943</v>
          </cell>
          <cell r="K89">
            <v>269.42942942942943</v>
          </cell>
          <cell r="L89">
            <v>269.43257142857146</v>
          </cell>
          <cell r="M89">
            <v>0</v>
          </cell>
          <cell r="N89">
            <v>0</v>
          </cell>
          <cell r="O89">
            <v>-3.1419991420307269E-3</v>
          </cell>
          <cell r="P89" t="str">
            <v>Alicia</v>
          </cell>
        </row>
        <row r="90">
          <cell r="A90">
            <v>27002</v>
          </cell>
          <cell r="B90">
            <v>6068.15</v>
          </cell>
          <cell r="C90">
            <v>5646.38</v>
          </cell>
          <cell r="D90">
            <v>8090.8666666666659</v>
          </cell>
          <cell r="E90">
            <v>7528.5066666666662</v>
          </cell>
          <cell r="F90">
            <v>4063.6560060060056</v>
          </cell>
          <cell r="G90">
            <v>3781.2094294294293</v>
          </cell>
          <cell r="H90">
            <v>35178.768768768765</v>
          </cell>
          <cell r="I90">
            <v>18222.67267267267</v>
          </cell>
          <cell r="J90">
            <v>16956.096096096095</v>
          </cell>
          <cell r="K90">
            <v>35178.768768768765</v>
          </cell>
          <cell r="L90">
            <v>35178.778203107147</v>
          </cell>
          <cell r="M90">
            <v>-6724.68</v>
          </cell>
          <cell r="N90">
            <v>0</v>
          </cell>
          <cell r="O90">
            <v>-9.4343383825616911E-3</v>
          </cell>
          <cell r="P90" t="str">
            <v>Alicia</v>
          </cell>
        </row>
        <row r="91">
          <cell r="A91">
            <v>27004</v>
          </cell>
          <cell r="B91">
            <v>1581.31</v>
          </cell>
          <cell r="C91">
            <v>1087.97</v>
          </cell>
          <cell r="D91">
            <v>2108.413333333333</v>
          </cell>
          <cell r="E91">
            <v>1450.6266666666666</v>
          </cell>
          <cell r="F91">
            <v>1058.9553453453452</v>
          </cell>
          <cell r="G91">
            <v>728.58051051051041</v>
          </cell>
          <cell r="H91">
            <v>8015.8558558558552</v>
          </cell>
          <cell r="I91">
            <v>4748.6786786786779</v>
          </cell>
          <cell r="J91">
            <v>3267.1771771771769</v>
          </cell>
          <cell r="K91">
            <v>8015.8558558558543</v>
          </cell>
          <cell r="L91">
            <v>8015.8423074740267</v>
          </cell>
          <cell r="M91">
            <v>-195.98765139367651</v>
          </cell>
          <cell r="N91">
            <v>0</v>
          </cell>
          <cell r="O91">
            <v>1.3548381827604317E-2</v>
          </cell>
          <cell r="P91" t="str">
            <v>Mai</v>
          </cell>
        </row>
        <row r="92">
          <cell r="A92">
            <v>27005</v>
          </cell>
          <cell r="B92">
            <v>1172.25</v>
          </cell>
          <cell r="C92">
            <v>4167.67</v>
          </cell>
          <cell r="D92">
            <v>1563</v>
          </cell>
          <cell r="E92">
            <v>5556.8933333333334</v>
          </cell>
          <cell r="F92">
            <v>785.0202702702702</v>
          </cell>
          <cell r="G92">
            <v>2790.9621921921921</v>
          </cell>
          <cell r="H92">
            <v>16035.795795795795</v>
          </cell>
          <cell r="I92">
            <v>3520.27027027027</v>
          </cell>
          <cell r="J92">
            <v>12515.525525525525</v>
          </cell>
          <cell r="K92">
            <v>16035.795795795795</v>
          </cell>
          <cell r="L92">
            <v>16035.803523809524</v>
          </cell>
          <cell r="M92">
            <v>-82.368283576256545</v>
          </cell>
          <cell r="N92">
            <v>0</v>
          </cell>
          <cell r="O92">
            <v>-7.7280137284105876E-3</v>
          </cell>
          <cell r="P92" t="str">
            <v>Alicia</v>
          </cell>
        </row>
        <row r="93">
          <cell r="A93">
            <v>27013</v>
          </cell>
          <cell r="B93">
            <v>1520.31</v>
          </cell>
          <cell r="C93">
            <v>5142.4799999999996</v>
          </cell>
          <cell r="D93">
            <v>2027.0799999999997</v>
          </cell>
          <cell r="E93">
            <v>6856.6399999999994</v>
          </cell>
          <cell r="F93">
            <v>1018.1054954954953</v>
          </cell>
          <cell r="G93">
            <v>3443.7628828828824</v>
          </cell>
          <cell r="H93">
            <v>20008.378378378377</v>
          </cell>
          <cell r="I93">
            <v>4565.4954954954947</v>
          </cell>
          <cell r="J93">
            <v>15442.882882882881</v>
          </cell>
          <cell r="K93">
            <v>20008.378378378377</v>
          </cell>
          <cell r="L93">
            <v>20008.397206175592</v>
          </cell>
          <cell r="M93">
            <v>0</v>
          </cell>
          <cell r="N93">
            <v>0</v>
          </cell>
          <cell r="O93">
            <v>-1.8827797215635655E-2</v>
          </cell>
          <cell r="P93" t="str">
            <v>Alicia</v>
          </cell>
        </row>
        <row r="94">
          <cell r="A94">
            <v>27014</v>
          </cell>
          <cell r="B94">
            <v>4034.34</v>
          </cell>
          <cell r="C94">
            <v>1661.89</v>
          </cell>
          <cell r="D94">
            <v>5379.12</v>
          </cell>
          <cell r="E94">
            <v>2215.8533333333335</v>
          </cell>
          <cell r="F94">
            <v>2701.675135135135</v>
          </cell>
          <cell r="G94">
            <v>1112.9173273273275</v>
          </cell>
          <cell r="H94">
            <v>17105.795795795795</v>
          </cell>
          <cell r="I94">
            <v>12115.135135135135</v>
          </cell>
          <cell r="J94">
            <v>4990.6606606606611</v>
          </cell>
          <cell r="K94">
            <v>17105.795795795795</v>
          </cell>
          <cell r="L94">
            <v>17105.797668993506</v>
          </cell>
          <cell r="M94">
            <v>-88.581815153725074</v>
          </cell>
          <cell r="N94">
            <v>0</v>
          </cell>
          <cell r="O94">
            <v>-1.8731977106654085E-3</v>
          </cell>
          <cell r="P94" t="str">
            <v>Mai</v>
          </cell>
        </row>
        <row r="95">
          <cell r="A95">
            <v>27015</v>
          </cell>
          <cell r="B95">
            <v>1041.8699999999999</v>
          </cell>
          <cell r="C95">
            <v>332.17</v>
          </cell>
          <cell r="D95">
            <v>1389.1599999999999</v>
          </cell>
          <cell r="E95">
            <v>442.89333333333332</v>
          </cell>
          <cell r="F95">
            <v>697.7087387387387</v>
          </cell>
          <cell r="G95">
            <v>222.44417417417418</v>
          </cell>
          <cell r="H95">
            <v>4126.2462462462463</v>
          </cell>
          <cell r="I95">
            <v>3128.7387387387384</v>
          </cell>
          <cell r="J95">
            <v>997.50750750750751</v>
          </cell>
          <cell r="K95">
            <v>4126.2462462462463</v>
          </cell>
          <cell r="L95">
            <v>4126.2642677922076</v>
          </cell>
          <cell r="M95">
            <v>-12.545270635708675</v>
          </cell>
          <cell r="N95">
            <v>0</v>
          </cell>
          <cell r="O95">
            <v>-1.8021545961346419E-2</v>
          </cell>
          <cell r="P95" t="str">
            <v>Mai</v>
          </cell>
        </row>
        <row r="96">
          <cell r="A96">
            <v>27017</v>
          </cell>
          <cell r="B96">
            <v>29.43</v>
          </cell>
          <cell r="C96">
            <v>3908.27</v>
          </cell>
          <cell r="D96">
            <v>39.239999999999995</v>
          </cell>
          <cell r="E96">
            <v>5211.0266666666666</v>
          </cell>
          <cell r="F96">
            <v>19.708378378378377</v>
          </cell>
          <cell r="G96">
            <v>2617.2498798798797</v>
          </cell>
          <cell r="H96">
            <v>11824.924924924926</v>
          </cell>
          <cell r="I96">
            <v>88.378378378378372</v>
          </cell>
          <cell r="J96">
            <v>11736.546546546546</v>
          </cell>
          <cell r="K96">
            <v>11824.924924924924</v>
          </cell>
          <cell r="L96">
            <v>11824.910268000003</v>
          </cell>
          <cell r="M96">
            <v>-13.94207892866234</v>
          </cell>
          <cell r="N96">
            <v>0</v>
          </cell>
          <cell r="O96">
            <v>1.465692492092785E-2</v>
          </cell>
          <cell r="P96" t="str">
            <v>Mai</v>
          </cell>
        </row>
        <row r="97">
          <cell r="A97">
            <v>27018</v>
          </cell>
          <cell r="B97">
            <v>1024.3399999999999</v>
          </cell>
          <cell r="C97">
            <v>2293.38</v>
          </cell>
          <cell r="D97">
            <v>1365.7866666666664</v>
          </cell>
          <cell r="E97">
            <v>3057.8399999999997</v>
          </cell>
          <cell r="F97">
            <v>685.96942942942928</v>
          </cell>
          <cell r="G97">
            <v>1535.8070270270271</v>
          </cell>
          <cell r="H97">
            <v>9963.1231231231232</v>
          </cell>
          <cell r="I97">
            <v>3076.0960960960956</v>
          </cell>
          <cell r="J97">
            <v>6887.0270270270266</v>
          </cell>
          <cell r="K97">
            <v>9963.1231231231213</v>
          </cell>
          <cell r="L97">
            <v>9963.1263713333337</v>
          </cell>
          <cell r="M97">
            <v>0</v>
          </cell>
          <cell r="N97">
            <v>0</v>
          </cell>
          <cell r="O97">
            <v>-3.2482102124049561E-3</v>
          </cell>
          <cell r="P97" t="str">
            <v>Alicia</v>
          </cell>
        </row>
        <row r="98">
          <cell r="A98">
            <v>27021</v>
          </cell>
          <cell r="B98">
            <v>92.36</v>
          </cell>
          <cell r="C98">
            <v>4101.82</v>
          </cell>
          <cell r="D98">
            <v>123.14666666666666</v>
          </cell>
          <cell r="E98">
            <v>5469.0933333333323</v>
          </cell>
          <cell r="F98">
            <v>61.850690690690683</v>
          </cell>
          <cell r="G98">
            <v>2746.864444444444</v>
          </cell>
          <cell r="H98">
            <v>12595.135135135133</v>
          </cell>
          <cell r="I98">
            <v>277.35735735735733</v>
          </cell>
          <cell r="J98">
            <v>12317.777777777776</v>
          </cell>
          <cell r="K98">
            <v>12595.135135135133</v>
          </cell>
          <cell r="L98">
            <v>12595.116704553571</v>
          </cell>
          <cell r="M98">
            <v>-2837.8112341404003</v>
          </cell>
          <cell r="N98">
            <v>0</v>
          </cell>
          <cell r="O98">
            <v>1.843058156191546E-2</v>
          </cell>
          <cell r="P98" t="str">
            <v>Alicia</v>
          </cell>
        </row>
        <row r="99">
          <cell r="A99">
            <v>27024</v>
          </cell>
          <cell r="B99">
            <v>824.41</v>
          </cell>
          <cell r="C99">
            <v>659.23</v>
          </cell>
          <cell r="D99">
            <v>1099.2133333333331</v>
          </cell>
          <cell r="E99">
            <v>878.97333333333336</v>
          </cell>
          <cell r="F99">
            <v>552.08237237237233</v>
          </cell>
          <cell r="G99">
            <v>441.46633633633633</v>
          </cell>
          <cell r="H99">
            <v>4455.3753753753754</v>
          </cell>
          <cell r="I99">
            <v>2475.7057057057054</v>
          </cell>
          <cell r="J99">
            <v>1979.6696696696697</v>
          </cell>
          <cell r="K99">
            <v>4455.3753753753754</v>
          </cell>
          <cell r="L99">
            <v>4455.3888033333333</v>
          </cell>
          <cell r="M99">
            <v>0</v>
          </cell>
          <cell r="N99">
            <v>0</v>
          </cell>
          <cell r="O99">
            <v>-1.3427957957901526E-2</v>
          </cell>
          <cell r="P99" t="str">
            <v>Alicia</v>
          </cell>
        </row>
        <row r="100">
          <cell r="A100">
            <v>27025</v>
          </cell>
          <cell r="B100">
            <v>352.81</v>
          </cell>
          <cell r="C100">
            <v>67.849999999999994</v>
          </cell>
          <cell r="D100">
            <v>470.4133333333333</v>
          </cell>
          <cell r="E100">
            <v>90.466666666666654</v>
          </cell>
          <cell r="F100">
            <v>236.26615615615614</v>
          </cell>
          <cell r="G100">
            <v>45.437087087087079</v>
          </cell>
          <cell r="H100">
            <v>1263.2432432432431</v>
          </cell>
          <cell r="I100">
            <v>1059.4894894894894</v>
          </cell>
          <cell r="J100">
            <v>203.75375375375373</v>
          </cell>
          <cell r="K100">
            <v>1263.2432432432431</v>
          </cell>
          <cell r="L100">
            <v>1263.24</v>
          </cell>
          <cell r="M100">
            <v>0</v>
          </cell>
          <cell r="N100">
            <v>0</v>
          </cell>
          <cell r="O100">
            <v>3.2432432431050984E-3</v>
          </cell>
          <cell r="P100" t="str">
            <v>Mai</v>
          </cell>
        </row>
        <row r="101">
          <cell r="A101">
            <v>27027</v>
          </cell>
          <cell r="B101">
            <v>2162.54</v>
          </cell>
          <cell r="C101">
            <v>5807.68</v>
          </cell>
          <cell r="D101">
            <v>2883.3866666666663</v>
          </cell>
          <cell r="E101">
            <v>7743.5733333333337</v>
          </cell>
          <cell r="F101">
            <v>1448.1874474474473</v>
          </cell>
          <cell r="G101">
            <v>3889.2271471471472</v>
          </cell>
          <cell r="H101">
            <v>23934.594594594593</v>
          </cell>
          <cell r="I101">
            <v>6494.1141141141134</v>
          </cell>
          <cell r="J101">
            <v>17440.480480480481</v>
          </cell>
          <cell r="K101">
            <v>23934.594594594593</v>
          </cell>
          <cell r="L101">
            <v>23934.580368230691</v>
          </cell>
          <cell r="M101">
            <v>-8773.0141569846764</v>
          </cell>
          <cell r="N101">
            <v>0</v>
          </cell>
          <cell r="O101">
            <v>1.4226363902707817E-2</v>
          </cell>
          <cell r="P101" t="str">
            <v>Mai</v>
          </cell>
        </row>
        <row r="102">
          <cell r="A102">
            <v>27033</v>
          </cell>
          <cell r="B102">
            <v>3323.05</v>
          </cell>
          <cell r="C102">
            <v>755.33</v>
          </cell>
          <cell r="D102">
            <v>4430.7333333333336</v>
          </cell>
          <cell r="E102">
            <v>1007.1066666666666</v>
          </cell>
          <cell r="F102">
            <v>2225.3457957957958</v>
          </cell>
          <cell r="G102">
            <v>505.82159159159158</v>
          </cell>
          <cell r="H102">
            <v>12247.387387387389</v>
          </cell>
          <cell r="I102">
            <v>9979.1291291291291</v>
          </cell>
          <cell r="J102">
            <v>2268.2582582582581</v>
          </cell>
          <cell r="K102">
            <v>12247.387387387387</v>
          </cell>
          <cell r="L102">
            <v>12247.369611904762</v>
          </cell>
          <cell r="M102">
            <v>-917.33821791663013</v>
          </cell>
          <cell r="N102">
            <v>0</v>
          </cell>
          <cell r="O102">
            <v>1.7775482625438599E-2</v>
          </cell>
          <cell r="P102" t="str">
            <v>Mai</v>
          </cell>
        </row>
        <row r="103">
          <cell r="A103">
            <v>27034</v>
          </cell>
          <cell r="B103">
            <v>1560.5</v>
          </cell>
          <cell r="C103">
            <v>643.30999999999995</v>
          </cell>
          <cell r="D103">
            <v>2080.6666666666665</v>
          </cell>
          <cell r="E103">
            <v>857.74666666666656</v>
          </cell>
          <cell r="F103">
            <v>1045.0195195195195</v>
          </cell>
          <cell r="G103">
            <v>430.80519519519515</v>
          </cell>
          <cell r="H103">
            <v>6618.0480480480473</v>
          </cell>
          <cell r="I103">
            <v>4686.1861861861862</v>
          </cell>
          <cell r="J103">
            <v>1931.8618618618616</v>
          </cell>
          <cell r="K103">
            <v>6618.0480480480473</v>
          </cell>
          <cell r="L103">
            <v>6618.0425383928568</v>
          </cell>
          <cell r="M103">
            <v>0</v>
          </cell>
          <cell r="N103">
            <v>0</v>
          </cell>
          <cell r="O103">
            <v>5.509655190508056E-3</v>
          </cell>
          <cell r="P103" t="str">
            <v>Mai</v>
          </cell>
        </row>
        <row r="104">
          <cell r="A104">
            <v>27035</v>
          </cell>
          <cell r="B104">
            <v>3132.4</v>
          </cell>
          <cell r="C104">
            <v>1674.59</v>
          </cell>
          <cell r="D104">
            <v>4176.5333333333338</v>
          </cell>
          <cell r="E104">
            <v>2232.7866666666664</v>
          </cell>
          <cell r="F104">
            <v>2097.6732732732735</v>
          </cell>
          <cell r="G104">
            <v>1121.422132132132</v>
          </cell>
          <cell r="H104">
            <v>14435.405405405407</v>
          </cell>
          <cell r="I104">
            <v>9406.6066066066069</v>
          </cell>
          <cell r="J104">
            <v>5028.7987987987981</v>
          </cell>
          <cell r="K104">
            <v>14435.405405405405</v>
          </cell>
          <cell r="L104">
            <v>14435.400711882354</v>
          </cell>
          <cell r="M104">
            <v>-15088.791024487222</v>
          </cell>
          <cell r="N104">
            <v>0</v>
          </cell>
          <cell r="O104">
            <v>4.6935230511735426E-3</v>
          </cell>
          <cell r="P104" t="str">
            <v>Alicia</v>
          </cell>
        </row>
        <row r="105">
          <cell r="A105">
            <v>27036</v>
          </cell>
          <cell r="B105">
            <v>25.57</v>
          </cell>
          <cell r="C105">
            <v>116.39</v>
          </cell>
          <cell r="D105">
            <v>34.093333333333327</v>
          </cell>
          <cell r="E105">
            <v>155.18666666666667</v>
          </cell>
          <cell r="F105">
            <v>17.12345345345345</v>
          </cell>
          <cell r="G105">
            <v>77.942852852852852</v>
          </cell>
          <cell r="H105">
            <v>426.30630630630634</v>
          </cell>
          <cell r="I105">
            <v>76.786786786786777</v>
          </cell>
          <cell r="J105">
            <v>349.51951951951952</v>
          </cell>
          <cell r="K105">
            <v>426.30630630630628</v>
          </cell>
          <cell r="L105">
            <v>426.30086543367355</v>
          </cell>
          <cell r="M105">
            <v>-5070.6400000000003</v>
          </cell>
          <cell r="N105">
            <v>0</v>
          </cell>
          <cell r="O105">
            <v>5.4408726327324075E-3</v>
          </cell>
          <cell r="P105" t="str">
            <v>Alicia</v>
          </cell>
        </row>
        <row r="106">
          <cell r="A106">
            <v>27037</v>
          </cell>
          <cell r="B106">
            <v>1939.7</v>
          </cell>
          <cell r="C106">
            <v>3658.34</v>
          </cell>
          <cell r="D106">
            <v>2586.2666666666669</v>
          </cell>
          <cell r="E106">
            <v>4877.7866666666669</v>
          </cell>
          <cell r="F106">
            <v>1298.9582582582584</v>
          </cell>
          <cell r="G106">
            <v>2449.8793393393394</v>
          </cell>
          <cell r="H106">
            <v>16810.930930930932</v>
          </cell>
          <cell r="I106">
            <v>5824.9249249249251</v>
          </cell>
          <cell r="J106">
            <v>10986.006006006006</v>
          </cell>
          <cell r="K106">
            <v>16810.930930930932</v>
          </cell>
          <cell r="L106">
            <v>16810.94165964286</v>
          </cell>
          <cell r="M106">
            <v>-195.41378058085229</v>
          </cell>
          <cell r="N106">
            <v>0</v>
          </cell>
          <cell r="O106">
            <v>-1.0728711928095436E-2</v>
          </cell>
          <cell r="P106" t="str">
            <v>Alicia</v>
          </cell>
        </row>
        <row r="107">
          <cell r="A107">
            <v>27038</v>
          </cell>
          <cell r="B107">
            <v>4040.93</v>
          </cell>
          <cell r="C107">
            <v>1931.18</v>
          </cell>
          <cell r="D107">
            <v>5387.9066666666668</v>
          </cell>
          <cell r="E107">
            <v>2574.9066666666668</v>
          </cell>
          <cell r="F107">
            <v>2706.0882582582581</v>
          </cell>
          <cell r="G107">
            <v>1293.2526726726726</v>
          </cell>
          <cell r="H107">
            <v>17934.26426426426</v>
          </cell>
          <cell r="I107">
            <v>12134.924924924924</v>
          </cell>
          <cell r="J107">
            <v>5799.3393393393389</v>
          </cell>
          <cell r="K107">
            <v>17934.264264264264</v>
          </cell>
          <cell r="L107">
            <v>17934.267733749999</v>
          </cell>
          <cell r="M107">
            <v>2657.5796483491386</v>
          </cell>
          <cell r="N107">
            <v>0</v>
          </cell>
          <cell r="O107">
            <v>-3.4694857349677477E-3</v>
          </cell>
          <cell r="P107" t="str">
            <v>Mai</v>
          </cell>
        </row>
        <row r="108">
          <cell r="A108">
            <v>27039</v>
          </cell>
          <cell r="B108">
            <v>1606.61</v>
          </cell>
          <cell r="C108">
            <v>1631.52</v>
          </cell>
          <cell r="D108">
            <v>2142.1466666666665</v>
          </cell>
          <cell r="E108">
            <v>2175.3599999999997</v>
          </cell>
          <cell r="F108">
            <v>1075.897987987988</v>
          </cell>
          <cell r="G108">
            <v>1092.5794594594595</v>
          </cell>
          <cell r="H108">
            <v>9724.1141141141125</v>
          </cell>
          <cell r="I108">
            <v>4824.6546546546542</v>
          </cell>
          <cell r="J108">
            <v>4899.4594594594591</v>
          </cell>
          <cell r="K108">
            <v>9724.1141141141125</v>
          </cell>
          <cell r="L108">
            <v>9724.1321500000013</v>
          </cell>
          <cell r="M108">
            <v>-220796.45752226855</v>
          </cell>
          <cell r="N108">
            <v>0</v>
          </cell>
          <cell r="O108">
            <v>-1.8035885888821213E-2</v>
          </cell>
          <cell r="P108" t="str">
            <v>Alicia</v>
          </cell>
        </row>
        <row r="109">
          <cell r="A109">
            <v>27040</v>
          </cell>
          <cell r="B109">
            <v>539.1</v>
          </cell>
          <cell r="C109">
            <v>2192.44</v>
          </cell>
          <cell r="D109">
            <v>718.80000000000007</v>
          </cell>
          <cell r="E109">
            <v>2923.2533333333331</v>
          </cell>
          <cell r="F109">
            <v>361.01891891891893</v>
          </cell>
          <cell r="G109">
            <v>1468.2105705705706</v>
          </cell>
          <cell r="H109">
            <v>8202.8228228228218</v>
          </cell>
          <cell r="I109">
            <v>1618.918918918919</v>
          </cell>
          <cell r="J109">
            <v>6583.9039039039035</v>
          </cell>
          <cell r="K109">
            <v>8202.8228228228218</v>
          </cell>
          <cell r="L109">
            <v>8202.8378555059517</v>
          </cell>
          <cell r="M109">
            <v>-1831.7342204104812</v>
          </cell>
          <cell r="N109">
            <v>0</v>
          </cell>
          <cell r="O109">
            <v>-1.503268312990258E-2</v>
          </cell>
          <cell r="P109" t="str">
            <v>Alicia</v>
          </cell>
        </row>
        <row r="110">
          <cell r="A110">
            <v>27041</v>
          </cell>
          <cell r="B110">
            <v>1977.37</v>
          </cell>
          <cell r="C110">
            <v>3326.26</v>
          </cell>
          <cell r="D110">
            <v>2636.4933333333329</v>
          </cell>
          <cell r="E110">
            <v>4435.0133333333333</v>
          </cell>
          <cell r="F110">
            <v>1324.1847147147146</v>
          </cell>
          <cell r="G110">
            <v>2227.4954354354354</v>
          </cell>
          <cell r="H110">
            <v>15926.816816816816</v>
          </cell>
          <cell r="I110">
            <v>5938.0480480480473</v>
          </cell>
          <cell r="J110">
            <v>9988.7687687687685</v>
          </cell>
          <cell r="K110">
            <v>15926.816816816816</v>
          </cell>
          <cell r="L110">
            <v>15926.79826380952</v>
          </cell>
          <cell r="M110">
            <v>-3712.9214865830181</v>
          </cell>
          <cell r="N110">
            <v>0</v>
          </cell>
          <cell r="O110">
            <v>1.8553007295849966E-2</v>
          </cell>
          <cell r="P110" t="str">
            <v>Alicia</v>
          </cell>
        </row>
        <row r="111">
          <cell r="A111">
            <v>27042</v>
          </cell>
          <cell r="B111">
            <v>106.91</v>
          </cell>
          <cell r="C111">
            <v>1751.12</v>
          </cell>
          <cell r="D111">
            <v>142.54666666666665</v>
          </cell>
          <cell r="E111">
            <v>2334.8266666666664</v>
          </cell>
          <cell r="F111">
            <v>71.594384384384384</v>
          </cell>
          <cell r="G111">
            <v>1172.6719519519518</v>
          </cell>
          <cell r="H111">
            <v>5579.669669669669</v>
          </cell>
          <cell r="I111">
            <v>321.05105105105105</v>
          </cell>
          <cell r="J111">
            <v>5258.6186186186178</v>
          </cell>
          <cell r="K111">
            <v>5579.669669669669</v>
          </cell>
          <cell r="L111">
            <v>5579.6816672058821</v>
          </cell>
          <cell r="M111">
            <v>-67.19855547621637</v>
          </cell>
          <cell r="N111">
            <v>0</v>
          </cell>
          <cell r="O111">
            <v>-1.1997536213129933E-2</v>
          </cell>
          <cell r="P111" t="str">
            <v>Alicia</v>
          </cell>
        </row>
        <row r="112">
          <cell r="A112">
            <v>27044</v>
          </cell>
          <cell r="B112">
            <v>5305.76</v>
          </cell>
          <cell r="C112">
            <v>11010.23</v>
          </cell>
          <cell r="D112">
            <v>7074.3466666666673</v>
          </cell>
          <cell r="E112">
            <v>14680.306666666665</v>
          </cell>
          <cell r="F112">
            <v>3553.1065465465467</v>
          </cell>
          <cell r="G112">
            <v>7373.2170870870868</v>
          </cell>
          <cell r="H112">
            <v>48996.966966966967</v>
          </cell>
          <cell r="I112">
            <v>15933.213213213214</v>
          </cell>
          <cell r="J112">
            <v>33063.75375375375</v>
          </cell>
          <cell r="K112">
            <v>48996.966966966967</v>
          </cell>
          <cell r="L112">
            <v>48996.994264044952</v>
          </cell>
          <cell r="M112">
            <v>-150193.13</v>
          </cell>
          <cell r="N112">
            <v>0</v>
          </cell>
          <cell r="O112">
            <v>-2.7297077984258067E-2</v>
          </cell>
          <cell r="P112" t="str">
            <v>Mai</v>
          </cell>
        </row>
        <row r="113">
          <cell r="A113">
            <v>27045</v>
          </cell>
          <cell r="B113">
            <v>3338.35</v>
          </cell>
          <cell r="C113">
            <v>9916.16</v>
          </cell>
          <cell r="D113">
            <v>4451.1333333333332</v>
          </cell>
          <cell r="E113">
            <v>13221.546666666665</v>
          </cell>
          <cell r="F113">
            <v>2235.5917417417413</v>
          </cell>
          <cell r="G113">
            <v>6640.5515915915912</v>
          </cell>
          <cell r="H113">
            <v>39803.333333333328</v>
          </cell>
          <cell r="I113">
            <v>10025.075075075074</v>
          </cell>
          <cell r="J113">
            <v>29778.258258258255</v>
          </cell>
          <cell r="K113">
            <v>39803.333333333328</v>
          </cell>
          <cell r="L113">
            <v>39803.3327131115</v>
          </cell>
          <cell r="M113">
            <v>-246.21</v>
          </cell>
          <cell r="N113">
            <v>0</v>
          </cell>
          <cell r="O113">
            <v>6.2022182828513905E-4</v>
          </cell>
          <cell r="P113" t="str">
            <v>Mai</v>
          </cell>
        </row>
        <row r="114">
          <cell r="A114">
            <v>27046</v>
          </cell>
          <cell r="B114">
            <v>2429.17</v>
          </cell>
          <cell r="C114">
            <v>3015.7</v>
          </cell>
          <cell r="D114">
            <v>3238.8933333333334</v>
          </cell>
          <cell r="E114">
            <v>4020.9333333333334</v>
          </cell>
          <cell r="F114">
            <v>1626.7414714714714</v>
          </cell>
          <cell r="G114">
            <v>2019.5228228228227</v>
          </cell>
          <cell r="H114">
            <v>16350.960960960962</v>
          </cell>
          <cell r="I114">
            <v>7294.8048048048049</v>
          </cell>
          <cell r="J114">
            <v>9056.1561561561557</v>
          </cell>
          <cell r="K114">
            <v>16350.960960960962</v>
          </cell>
          <cell r="L114">
            <v>16350.958500000001</v>
          </cell>
          <cell r="M114">
            <v>-103229.55944019395</v>
          </cell>
          <cell r="N114">
            <v>0</v>
          </cell>
          <cell r="O114">
            <v>2.4609609608887695E-3</v>
          </cell>
          <cell r="P114" t="str">
            <v>Mai</v>
          </cell>
        </row>
        <row r="115">
          <cell r="A115">
            <v>27050</v>
          </cell>
          <cell r="B115">
            <v>0</v>
          </cell>
          <cell r="C115">
            <v>2118.66</v>
          </cell>
          <cell r="D115">
            <v>0</v>
          </cell>
          <cell r="E115">
            <v>2824.8799999999997</v>
          </cell>
          <cell r="F115">
            <v>0</v>
          </cell>
          <cell r="G115">
            <v>1418.8023423423422</v>
          </cell>
          <cell r="H115">
            <v>6362.342342342341</v>
          </cell>
          <cell r="I115">
            <v>0</v>
          </cell>
          <cell r="J115">
            <v>6362.3423423423419</v>
          </cell>
          <cell r="K115">
            <v>6362.3423423423419</v>
          </cell>
          <cell r="L115">
            <v>6362.3303000000005</v>
          </cell>
          <cell r="M115">
            <v>-11981.04072800116</v>
          </cell>
          <cell r="N115">
            <v>0</v>
          </cell>
          <cell r="O115">
            <v>1.2042342341374024E-2</v>
          </cell>
          <cell r="P115" t="str">
            <v>Mai</v>
          </cell>
        </row>
        <row r="116">
          <cell r="A116">
            <v>27052</v>
          </cell>
          <cell r="B116">
            <v>2704.21</v>
          </cell>
          <cell r="C116">
            <v>7216.05</v>
          </cell>
          <cell r="D116">
            <v>3605.6133333333332</v>
          </cell>
          <cell r="E116">
            <v>9621.4</v>
          </cell>
          <cell r="F116">
            <v>1810.9274174174175</v>
          </cell>
          <cell r="G116">
            <v>4832.3698198198199</v>
          </cell>
          <cell r="H116">
            <v>29790.57057057057</v>
          </cell>
          <cell r="I116">
            <v>8120.7507507507507</v>
          </cell>
          <cell r="J116">
            <v>21669.819819819819</v>
          </cell>
          <cell r="K116">
            <v>29790.57057057057</v>
          </cell>
          <cell r="L116">
            <v>29790.573171589287</v>
          </cell>
          <cell r="M116">
            <v>0</v>
          </cell>
          <cell r="N116">
            <v>0</v>
          </cell>
          <cell r="O116">
            <v>-2.6010187175415922E-3</v>
          </cell>
          <cell r="P116" t="str">
            <v>Mai</v>
          </cell>
        </row>
        <row r="117">
          <cell r="A117">
            <v>27054</v>
          </cell>
          <cell r="B117">
            <v>317.42</v>
          </cell>
          <cell r="C117">
            <v>1216.33</v>
          </cell>
          <cell r="D117">
            <v>423.22666666666663</v>
          </cell>
          <cell r="E117">
            <v>1621.7733333333333</v>
          </cell>
          <cell r="F117">
            <v>212.56654654654653</v>
          </cell>
          <cell r="G117">
            <v>814.53930930930926</v>
          </cell>
          <cell r="H117">
            <v>4605.8558558558552</v>
          </cell>
          <cell r="I117">
            <v>953.21321321321318</v>
          </cell>
          <cell r="J117">
            <v>3652.6426426426424</v>
          </cell>
          <cell r="K117">
            <v>4605.8558558558552</v>
          </cell>
          <cell r="L117">
            <v>4605.8623044999995</v>
          </cell>
          <cell r="M117">
            <v>-742.91745875864217</v>
          </cell>
          <cell r="N117">
            <v>0</v>
          </cell>
          <cell r="O117">
            <v>-6.4486441442568321E-3</v>
          </cell>
          <cell r="P117" t="str">
            <v>Mai</v>
          </cell>
        </row>
        <row r="118">
          <cell r="A118">
            <v>27055</v>
          </cell>
          <cell r="B118">
            <v>3454.12</v>
          </cell>
          <cell r="C118">
            <v>1370.43</v>
          </cell>
          <cell r="D118">
            <v>4605.4933333333329</v>
          </cell>
          <cell r="E118">
            <v>1827.2399999999998</v>
          </cell>
          <cell r="F118">
            <v>2313.1193993993993</v>
          </cell>
          <cell r="G118">
            <v>917.73540540540534</v>
          </cell>
          <cell r="H118">
            <v>14488.138138138136</v>
          </cell>
          <cell r="I118">
            <v>10372.732732732731</v>
          </cell>
          <cell r="J118">
            <v>4115.405405405405</v>
          </cell>
          <cell r="K118">
            <v>14488.138138138136</v>
          </cell>
          <cell r="L118">
            <v>14488.124583571427</v>
          </cell>
          <cell r="M118">
            <v>-223.18770270662208</v>
          </cell>
          <cell r="N118">
            <v>0</v>
          </cell>
          <cell r="O118">
            <v>1.3554566708990023E-2</v>
          </cell>
          <cell r="P118" t="str">
            <v>Mai</v>
          </cell>
        </row>
        <row r="119">
          <cell r="A119">
            <v>27056</v>
          </cell>
          <cell r="B119">
            <v>5375.97</v>
          </cell>
          <cell r="C119">
            <v>2434.66</v>
          </cell>
          <cell r="D119">
            <v>7167.96</v>
          </cell>
          <cell r="E119">
            <v>3246.2133333333331</v>
          </cell>
          <cell r="F119">
            <v>3600.1240540540539</v>
          </cell>
          <cell r="G119">
            <v>1630.4179579579579</v>
          </cell>
          <cell r="H119">
            <v>23455.345345345344</v>
          </cell>
          <cell r="I119">
            <v>16144.054054054053</v>
          </cell>
          <cell r="J119">
            <v>7311.2912912912907</v>
          </cell>
          <cell r="K119">
            <v>23455.345345345344</v>
          </cell>
          <cell r="L119">
            <v>23455.343070178576</v>
          </cell>
          <cell r="M119">
            <v>-1095.2959558780094</v>
          </cell>
          <cell r="N119">
            <v>0</v>
          </cell>
          <cell r="O119">
            <v>2.2751667675038334E-3</v>
          </cell>
          <cell r="P119" t="str">
            <v>Mai</v>
          </cell>
        </row>
        <row r="120">
          <cell r="A120">
            <v>27057</v>
          </cell>
          <cell r="B120">
            <v>2416.4499999999998</v>
          </cell>
          <cell r="C120">
            <v>886</v>
          </cell>
          <cell r="D120">
            <v>3221.9333333333329</v>
          </cell>
          <cell r="E120">
            <v>1181.3333333333333</v>
          </cell>
          <cell r="F120">
            <v>1618.2232732732732</v>
          </cell>
          <cell r="G120">
            <v>593.32732732732734</v>
          </cell>
          <cell r="H120">
            <v>9917.267267267267</v>
          </cell>
          <cell r="I120">
            <v>7256.606606606606</v>
          </cell>
          <cell r="J120">
            <v>2660.6606606606606</v>
          </cell>
          <cell r="K120">
            <v>9917.267267267267</v>
          </cell>
          <cell r="L120">
            <v>9917.2516364285711</v>
          </cell>
          <cell r="M120">
            <v>-46.994719483623157</v>
          </cell>
          <cell r="N120">
            <v>0</v>
          </cell>
          <cell r="O120">
            <v>1.5630838695869897E-2</v>
          </cell>
          <cell r="P120" t="str">
            <v>Mai</v>
          </cell>
        </row>
        <row r="121">
          <cell r="A121">
            <v>27059</v>
          </cell>
          <cell r="B121">
            <v>360.28</v>
          </cell>
          <cell r="C121">
            <v>201.39</v>
          </cell>
          <cell r="D121">
            <v>480.37333333333322</v>
          </cell>
          <cell r="E121">
            <v>268.52</v>
          </cell>
          <cell r="F121">
            <v>241.26858858858853</v>
          </cell>
          <cell r="G121">
            <v>134.86477477477476</v>
          </cell>
          <cell r="H121">
            <v>1686.6966966966963</v>
          </cell>
          <cell r="I121">
            <v>1081.9219219219217</v>
          </cell>
          <cell r="J121">
            <v>604.77477477477476</v>
          </cell>
          <cell r="K121">
            <v>1686.6966966966966</v>
          </cell>
          <cell r="L121">
            <v>1686.6917101785718</v>
          </cell>
          <cell r="M121">
            <v>0</v>
          </cell>
          <cell r="N121">
            <v>0</v>
          </cell>
          <cell r="O121">
            <v>4.9865181247241708E-3</v>
          </cell>
          <cell r="P121" t="str">
            <v>Mai</v>
          </cell>
        </row>
        <row r="122">
          <cell r="A122">
            <v>27060</v>
          </cell>
          <cell r="B122">
            <v>4730.09</v>
          </cell>
          <cell r="C122">
            <v>10629.81</v>
          </cell>
          <cell r="D122">
            <v>6306.7866666666669</v>
          </cell>
          <cell r="E122">
            <v>14173.08</v>
          </cell>
          <cell r="F122">
            <v>3167.5978078078078</v>
          </cell>
          <cell r="G122">
            <v>7118.4613513513514</v>
          </cell>
          <cell r="H122">
            <v>46125.825825825836</v>
          </cell>
          <cell r="I122">
            <v>14204.474474474475</v>
          </cell>
          <cell r="J122">
            <v>31921.35135135135</v>
          </cell>
          <cell r="K122">
            <v>46125.825825825828</v>
          </cell>
          <cell r="L122">
            <v>46125.849297284134</v>
          </cell>
          <cell r="M122">
            <v>0</v>
          </cell>
          <cell r="N122">
            <v>0</v>
          </cell>
          <cell r="O122">
            <v>-2.3471458305721171E-2</v>
          </cell>
          <cell r="P122" t="str">
            <v>Mai</v>
          </cell>
        </row>
        <row r="123">
          <cell r="A123">
            <v>27062</v>
          </cell>
          <cell r="B123">
            <v>641.91</v>
          </cell>
          <cell r="C123">
            <v>1125.6099999999999</v>
          </cell>
          <cell r="D123">
            <v>855.87999999999988</v>
          </cell>
          <cell r="E123">
            <v>1500.8133333333333</v>
          </cell>
          <cell r="F123">
            <v>429.86765765765762</v>
          </cell>
          <cell r="G123">
            <v>753.78687687687682</v>
          </cell>
          <cell r="H123">
            <v>5307.8678678678671</v>
          </cell>
          <cell r="I123">
            <v>1927.6576576576574</v>
          </cell>
          <cell r="J123">
            <v>3380.2102102102099</v>
          </cell>
          <cell r="K123">
            <v>5307.8678678678671</v>
          </cell>
          <cell r="L123">
            <v>5307.8909174571436</v>
          </cell>
          <cell r="M123">
            <v>0</v>
          </cell>
          <cell r="N123">
            <v>0</v>
          </cell>
          <cell r="O123">
            <v>-2.3049589276524785E-2</v>
          </cell>
          <cell r="P123" t="str">
            <v>Mai</v>
          </cell>
        </row>
        <row r="124">
          <cell r="A124">
            <v>27066</v>
          </cell>
          <cell r="B124">
            <v>421.61945310000004</v>
          </cell>
          <cell r="C124">
            <v>5804.2032687000001</v>
          </cell>
          <cell r="D124">
            <v>562.15927080000006</v>
          </cell>
          <cell r="E124">
            <v>7738.9376916000001</v>
          </cell>
          <cell r="F124">
            <v>282.34575988378384</v>
          </cell>
          <cell r="G124">
            <v>3886.8988856459459</v>
          </cell>
          <cell r="H124">
            <v>18696.164329729731</v>
          </cell>
          <cell r="I124">
            <v>1266.1244837837839</v>
          </cell>
          <cell r="J124">
            <v>17430.039845945947</v>
          </cell>
          <cell r="K124">
            <v>18696.164329729731</v>
          </cell>
          <cell r="L124">
            <v>18696.161513513583</v>
          </cell>
          <cell r="M124">
            <v>-29894.697497568995</v>
          </cell>
          <cell r="N124">
            <v>0</v>
          </cell>
          <cell r="O124">
            <v>2.8162161470390856E-3</v>
          </cell>
          <cell r="P124" t="str">
            <v>Mai</v>
          </cell>
        </row>
        <row r="125">
          <cell r="A125">
            <v>27067</v>
          </cell>
          <cell r="B125">
            <v>2330.96</v>
          </cell>
          <cell r="C125">
            <v>1476.1</v>
          </cell>
          <cell r="D125">
            <v>3107.9466666666667</v>
          </cell>
          <cell r="E125">
            <v>1968.133333333333</v>
          </cell>
          <cell r="F125">
            <v>1560.9732132132133</v>
          </cell>
          <cell r="G125">
            <v>988.49939939939929</v>
          </cell>
          <cell r="H125">
            <v>11432.612612612613</v>
          </cell>
          <cell r="I125">
            <v>6999.8798798798798</v>
          </cell>
          <cell r="J125">
            <v>4432.7327327327321</v>
          </cell>
          <cell r="K125">
            <v>11432.612612612611</v>
          </cell>
          <cell r="L125">
            <v>11432.624242525975</v>
          </cell>
          <cell r="M125">
            <v>-7.1670041531069728</v>
          </cell>
          <cell r="N125">
            <v>0</v>
          </cell>
          <cell r="O125">
            <v>-1.162991336423147E-2</v>
          </cell>
          <cell r="P125" t="str">
            <v>Mai</v>
          </cell>
        </row>
        <row r="126">
          <cell r="A126">
            <v>27068</v>
          </cell>
          <cell r="B126">
            <v>5365.33</v>
          </cell>
          <cell r="C126">
            <v>11421.14</v>
          </cell>
          <cell r="D126">
            <v>7153.7733333333326</v>
          </cell>
          <cell r="E126">
            <v>15228.186666666665</v>
          </cell>
          <cell r="F126">
            <v>3592.9987687687685</v>
          </cell>
          <cell r="G126">
            <v>7648.3910510510505</v>
          </cell>
          <cell r="H126">
            <v>50409.819819819808</v>
          </cell>
          <cell r="I126">
            <v>16112.102102102101</v>
          </cell>
          <cell r="J126">
            <v>34297.717717717715</v>
          </cell>
          <cell r="K126">
            <v>50409.819819819815</v>
          </cell>
          <cell r="L126">
            <v>50409.817667261901</v>
          </cell>
          <cell r="M126">
            <v>-13874.95</v>
          </cell>
          <cell r="N126">
            <v>0</v>
          </cell>
          <cell r="O126">
            <v>2.1525579140870832E-3</v>
          </cell>
          <cell r="P126" t="str">
            <v>Mai</v>
          </cell>
        </row>
        <row r="127">
          <cell r="A127">
            <v>27070</v>
          </cell>
          <cell r="B127">
            <v>1022.29</v>
          </cell>
          <cell r="C127">
            <v>583.89</v>
          </cell>
          <cell r="D127">
            <v>1363.0533333333331</v>
          </cell>
          <cell r="E127">
            <v>778.51999999999987</v>
          </cell>
          <cell r="F127">
            <v>684.59660660660654</v>
          </cell>
          <cell r="G127">
            <v>391.01342342342338</v>
          </cell>
          <cell r="H127">
            <v>4823.3633633633626</v>
          </cell>
          <cell r="I127">
            <v>3069.9399399399394</v>
          </cell>
          <cell r="J127">
            <v>1753.4234234234232</v>
          </cell>
          <cell r="K127">
            <v>4823.3633633633626</v>
          </cell>
          <cell r="L127">
            <v>4823.3453728571421</v>
          </cell>
          <cell r="M127">
            <v>-693.45807864595031</v>
          </cell>
          <cell r="N127">
            <v>0</v>
          </cell>
          <cell r="O127">
            <v>1.7990506220485258E-2</v>
          </cell>
          <cell r="P127" t="str">
            <v>Mai</v>
          </cell>
        </row>
        <row r="128">
          <cell r="A128">
            <v>27074</v>
          </cell>
          <cell r="B128">
            <v>2570.6799999999998</v>
          </cell>
          <cell r="C128">
            <v>2855.75</v>
          </cell>
          <cell r="D128">
            <v>3427.5733333333328</v>
          </cell>
          <cell r="E128">
            <v>3807.6666666666661</v>
          </cell>
          <cell r="F128">
            <v>1721.5064264264263</v>
          </cell>
          <cell r="G128">
            <v>1912.4091591591589</v>
          </cell>
          <cell r="H128">
            <v>16295.585585585584</v>
          </cell>
          <cell r="I128">
            <v>7719.7597597597587</v>
          </cell>
          <cell r="J128">
            <v>8575.8258258258247</v>
          </cell>
          <cell r="K128">
            <v>16295.585585585584</v>
          </cell>
          <cell r="L128">
            <v>16295.568033589285</v>
          </cell>
          <cell r="M128">
            <v>-58413.784904050874</v>
          </cell>
          <cell r="N128">
            <v>0</v>
          </cell>
          <cell r="O128">
            <v>1.7551996299516759E-2</v>
          </cell>
          <cell r="P128" t="str">
            <v>Mai</v>
          </cell>
        </row>
        <row r="129">
          <cell r="A129">
            <v>27075</v>
          </cell>
          <cell r="B129">
            <v>562.67999999999995</v>
          </cell>
          <cell r="C129">
            <v>3179.55</v>
          </cell>
          <cell r="D129">
            <v>750.2399999999999</v>
          </cell>
          <cell r="E129">
            <v>4239.4000000000005</v>
          </cell>
          <cell r="F129">
            <v>376.80972972972972</v>
          </cell>
          <cell r="G129">
            <v>2129.2481981981982</v>
          </cell>
          <cell r="H129">
            <v>11237.927927927929</v>
          </cell>
          <cell r="I129">
            <v>1689.7297297297296</v>
          </cell>
          <cell r="J129">
            <v>9548.198198198199</v>
          </cell>
          <cell r="K129">
            <v>11237.927927927929</v>
          </cell>
          <cell r="L129">
            <v>11237.952585714287</v>
          </cell>
          <cell r="M129">
            <v>-1276.3399999999999</v>
          </cell>
          <cell r="N129">
            <v>0</v>
          </cell>
          <cell r="O129">
            <v>-2.465778635814786E-2</v>
          </cell>
          <cell r="P129" t="str">
            <v>Mai</v>
          </cell>
        </row>
        <row r="130">
          <cell r="A130">
            <v>27076</v>
          </cell>
          <cell r="B130">
            <v>180.51</v>
          </cell>
          <cell r="C130">
            <v>1696.91</v>
          </cell>
          <cell r="D130">
            <v>240.67999999999998</v>
          </cell>
          <cell r="E130">
            <v>2262.5466666666666</v>
          </cell>
          <cell r="F130">
            <v>120.88207207207206</v>
          </cell>
          <cell r="G130">
            <v>1136.3691591591592</v>
          </cell>
          <cell r="H130">
            <v>5637.8978978978976</v>
          </cell>
          <cell r="I130">
            <v>542.07207207207205</v>
          </cell>
          <cell r="J130">
            <v>5095.8258258258256</v>
          </cell>
          <cell r="K130">
            <v>5637.8978978978976</v>
          </cell>
          <cell r="L130">
            <v>5637.8967625000005</v>
          </cell>
          <cell r="M130">
            <v>-63.222981383241631</v>
          </cell>
          <cell r="N130">
            <v>0</v>
          </cell>
          <cell r="O130">
            <v>1.1353978970873868E-3</v>
          </cell>
          <cell r="P130" t="str">
            <v>Alicia</v>
          </cell>
        </row>
        <row r="131">
          <cell r="A131">
            <v>27077</v>
          </cell>
          <cell r="B131">
            <v>6738.22</v>
          </cell>
          <cell r="C131">
            <v>7152.39</v>
          </cell>
          <cell r="D131">
            <v>8984.2933333333331</v>
          </cell>
          <cell r="E131">
            <v>9536.52</v>
          </cell>
          <cell r="F131">
            <v>4512.3815615615613</v>
          </cell>
          <cell r="G131">
            <v>4789.7386486486494</v>
          </cell>
          <cell r="H131">
            <v>41713.54354354355</v>
          </cell>
          <cell r="I131">
            <v>20234.894894894893</v>
          </cell>
          <cell r="J131">
            <v>21478.64864864865</v>
          </cell>
          <cell r="K131">
            <v>41713.543543543543</v>
          </cell>
          <cell r="L131">
            <v>41713.545958666669</v>
          </cell>
          <cell r="M131">
            <v>0</v>
          </cell>
          <cell r="N131">
            <v>0</v>
          </cell>
          <cell r="O131">
            <v>-2.4151231264113449E-3</v>
          </cell>
          <cell r="P131" t="str">
            <v>Alicia</v>
          </cell>
        </row>
        <row r="132">
          <cell r="A132">
            <v>27090</v>
          </cell>
          <cell r="B132">
            <v>1231.44</v>
          </cell>
          <cell r="C132">
            <v>1461.87</v>
          </cell>
          <cell r="D132">
            <v>1641.9199999999998</v>
          </cell>
          <cell r="E132">
            <v>1949.1599999999996</v>
          </cell>
          <cell r="F132">
            <v>824.65801801801797</v>
          </cell>
          <cell r="G132">
            <v>978.9699999999998</v>
          </cell>
          <cell r="H132">
            <v>8088.0180180180178</v>
          </cell>
          <cell r="I132">
            <v>3698.0180180180178</v>
          </cell>
          <cell r="J132">
            <v>4389.9999999999991</v>
          </cell>
          <cell r="K132">
            <v>8088.0180180180168</v>
          </cell>
          <cell r="L132">
            <v>8088.0290035714288</v>
          </cell>
          <cell r="M132">
            <v>-35409.408984900998</v>
          </cell>
          <cell r="N132">
            <v>0</v>
          </cell>
          <cell r="O132">
            <v>-1.0985553411956062E-2</v>
          </cell>
          <cell r="P132" t="str">
            <v>Alicia</v>
          </cell>
        </row>
        <row r="133">
          <cell r="A133">
            <v>28001</v>
          </cell>
          <cell r="B133">
            <v>3718.96</v>
          </cell>
          <cell r="C133">
            <v>1767.2</v>
          </cell>
          <cell r="D133">
            <v>4958.6133333333328</v>
          </cell>
          <cell r="E133">
            <v>2356.2666666666664</v>
          </cell>
          <cell r="F133">
            <v>2490.4747147147145</v>
          </cell>
          <cell r="G133">
            <v>1183.4402402402402</v>
          </cell>
          <cell r="H133">
            <v>16474.954954954956</v>
          </cell>
          <cell r="I133">
            <v>11168.048048048047</v>
          </cell>
          <cell r="J133">
            <v>5306.9069069069064</v>
          </cell>
          <cell r="K133">
            <v>16474.954954954956</v>
          </cell>
          <cell r="L133">
            <v>16474.955833196429</v>
          </cell>
          <cell r="M133">
            <v>0</v>
          </cell>
          <cell r="N133">
            <v>0</v>
          </cell>
          <cell r="O133">
            <v>-8.7824147340143099E-4</v>
          </cell>
          <cell r="P133" t="str">
            <v>Mai</v>
          </cell>
        </row>
        <row r="134">
          <cell r="A134">
            <v>28002</v>
          </cell>
          <cell r="B134">
            <v>6802.77</v>
          </cell>
          <cell r="C134">
            <v>2029.76</v>
          </cell>
          <cell r="D134">
            <v>9070.36</v>
          </cell>
          <cell r="E134">
            <v>2706.3466666666668</v>
          </cell>
          <cell r="F134">
            <v>4555.6087387387388</v>
          </cell>
          <cell r="G134">
            <v>1359.2687087087088</v>
          </cell>
          <cell r="H134">
            <v>26524.114114114112</v>
          </cell>
          <cell r="I134">
            <v>20428.738738738739</v>
          </cell>
          <cell r="J134">
            <v>6095.3753753753754</v>
          </cell>
          <cell r="K134">
            <v>26524.114114114112</v>
          </cell>
          <cell r="L134">
            <v>26524.091788095237</v>
          </cell>
          <cell r="M134">
            <v>-1097.45</v>
          </cell>
          <cell r="N134">
            <v>0</v>
          </cell>
          <cell r="O134">
            <v>2.2326018875901354E-2</v>
          </cell>
          <cell r="P134" t="str">
            <v>Alicia</v>
          </cell>
        </row>
        <row r="135">
          <cell r="A135">
            <v>28003</v>
          </cell>
          <cell r="B135">
            <v>1274.24</v>
          </cell>
          <cell r="C135">
            <v>678.41</v>
          </cell>
          <cell r="D135">
            <v>1698.9866666666667</v>
          </cell>
          <cell r="E135">
            <v>904.54666666666651</v>
          </cell>
          <cell r="F135">
            <v>853.31987987987986</v>
          </cell>
          <cell r="G135">
            <v>454.31060060060054</v>
          </cell>
          <cell r="H135">
            <v>5863.8138138138129</v>
          </cell>
          <cell r="I135">
            <v>3826.5465465465463</v>
          </cell>
          <cell r="J135">
            <v>2037.267267267267</v>
          </cell>
          <cell r="K135">
            <v>5863.8138138138129</v>
          </cell>
          <cell r="L135">
            <v>5863.8350381142845</v>
          </cell>
          <cell r="M135">
            <v>-29.583837352568935</v>
          </cell>
          <cell r="N135">
            <v>0</v>
          </cell>
          <cell r="O135">
            <v>-2.1224300471658353E-2</v>
          </cell>
          <cell r="P135" t="str">
            <v>Mai</v>
          </cell>
        </row>
        <row r="136">
          <cell r="A136">
            <v>28004</v>
          </cell>
          <cell r="B136">
            <v>5916.33</v>
          </cell>
          <cell r="C136">
            <v>2676.72</v>
          </cell>
          <cell r="D136">
            <v>7888.4400000000005</v>
          </cell>
          <cell r="E136">
            <v>3568.9599999999996</v>
          </cell>
          <cell r="F136">
            <v>3961.9867567567567</v>
          </cell>
          <cell r="G136">
            <v>1792.518198198198</v>
          </cell>
          <cell r="H136">
            <v>25804.954954954952</v>
          </cell>
          <cell r="I136">
            <v>17766.756756756757</v>
          </cell>
          <cell r="J136">
            <v>8038.1981981981971</v>
          </cell>
          <cell r="K136">
            <v>25804.954954954956</v>
          </cell>
          <cell r="L136">
            <v>25804.932210000003</v>
          </cell>
          <cell r="M136">
            <v>-65467.652381579523</v>
          </cell>
          <cell r="N136">
            <v>0</v>
          </cell>
          <cell r="O136">
            <v>2.2744954952941043E-2</v>
          </cell>
          <cell r="P136" t="str">
            <v>Mai</v>
          </cell>
        </row>
        <row r="137">
          <cell r="A137">
            <v>29001</v>
          </cell>
          <cell r="B137">
            <v>4481.8600000000006</v>
          </cell>
          <cell r="C137">
            <v>3094.58</v>
          </cell>
          <cell r="D137">
            <v>5975.8133333333344</v>
          </cell>
          <cell r="E137">
            <v>4126.1066666666666</v>
          </cell>
          <cell r="F137">
            <v>3001.3657057057062</v>
          </cell>
          <cell r="G137">
            <v>2072.3463663663665</v>
          </cell>
          <cell r="H137">
            <v>22752.072072072075</v>
          </cell>
          <cell r="I137">
            <v>13459.03903903904</v>
          </cell>
          <cell r="J137">
            <v>9293.0330330330326</v>
          </cell>
          <cell r="K137">
            <v>22752.072072072071</v>
          </cell>
          <cell r="L137">
            <v>22752.095471607143</v>
          </cell>
          <cell r="M137">
            <v>-230.4</v>
          </cell>
          <cell r="N137">
            <v>0</v>
          </cell>
          <cell r="O137">
            <v>-2.3399535071803257E-2</v>
          </cell>
          <cell r="P137" t="str">
            <v>Mai</v>
          </cell>
        </row>
        <row r="138">
          <cell r="A138">
            <v>30001</v>
          </cell>
          <cell r="B138">
            <v>8653.69</v>
          </cell>
          <cell r="C138">
            <v>7465.75</v>
          </cell>
          <cell r="D138">
            <v>11538.253333333334</v>
          </cell>
          <cell r="E138">
            <v>9954.3333333333321</v>
          </cell>
          <cell r="F138">
            <v>5795.1137237237235</v>
          </cell>
          <cell r="G138">
            <v>4999.586336336336</v>
          </cell>
          <cell r="H138">
            <v>48406.726726726738</v>
          </cell>
          <cell r="I138">
            <v>25987.057057057056</v>
          </cell>
          <cell r="J138">
            <v>22419.669669669667</v>
          </cell>
          <cell r="K138">
            <v>48406.726726726723</v>
          </cell>
          <cell r="L138">
            <v>48406.725598214274</v>
          </cell>
          <cell r="M138">
            <v>-185050.24684649415</v>
          </cell>
          <cell r="N138">
            <v>0</v>
          </cell>
          <cell r="O138">
            <v>1.1285124492133036E-3</v>
          </cell>
          <cell r="P138" t="str">
            <v>Mai</v>
          </cell>
        </row>
        <row r="139">
          <cell r="A139">
            <v>31001</v>
          </cell>
          <cell r="B139">
            <v>278.44</v>
          </cell>
          <cell r="C139">
            <v>868.47</v>
          </cell>
          <cell r="D139">
            <v>371.25333333333333</v>
          </cell>
          <cell r="E139">
            <v>1157.9599999999998</v>
          </cell>
          <cell r="F139">
            <v>186.46282282282283</v>
          </cell>
          <cell r="G139">
            <v>581.58801801801792</v>
          </cell>
          <cell r="H139">
            <v>3444.1741741741739</v>
          </cell>
          <cell r="I139">
            <v>836.15615615615616</v>
          </cell>
          <cell r="J139">
            <v>2608.0180180180178</v>
          </cell>
          <cell r="K139">
            <v>3444.1741741741739</v>
          </cell>
          <cell r="L139">
            <v>3444.1819385651788</v>
          </cell>
          <cell r="M139">
            <v>-900.22</v>
          </cell>
          <cell r="N139">
            <v>0</v>
          </cell>
          <cell r="O139">
            <v>-7.7643910049118858E-3</v>
          </cell>
          <cell r="P139" t="str">
            <v>Alicia</v>
          </cell>
        </row>
        <row r="140">
          <cell r="A140">
            <v>31004</v>
          </cell>
          <cell r="B140">
            <v>6989.02</v>
          </cell>
          <cell r="C140">
            <v>4219</v>
          </cell>
          <cell r="D140">
            <v>9318.6933333333327</v>
          </cell>
          <cell r="E140">
            <v>5625.333333333333</v>
          </cell>
          <cell r="F140">
            <v>4680.3347147147142</v>
          </cell>
          <cell r="G140">
            <v>2825.3363363363364</v>
          </cell>
          <cell r="H140">
            <v>33657.717717717715</v>
          </cell>
          <cell r="I140">
            <v>20988.048048048047</v>
          </cell>
          <cell r="J140">
            <v>12669.669669669669</v>
          </cell>
          <cell r="K140">
            <v>33657.717717717715</v>
          </cell>
          <cell r="L140">
            <v>33657.689792710844</v>
          </cell>
          <cell r="M140">
            <v>-85975.396607417817</v>
          </cell>
          <cell r="N140">
            <v>0</v>
          </cell>
          <cell r="O140">
            <v>2.792500687064603E-2</v>
          </cell>
          <cell r="P140" t="str">
            <v>Alicia</v>
          </cell>
        </row>
        <row r="141">
          <cell r="A141">
            <v>31005</v>
          </cell>
          <cell r="B141">
            <v>6170.31</v>
          </cell>
          <cell r="C141">
            <v>1452.14</v>
          </cell>
          <cell r="D141">
            <v>8227.08</v>
          </cell>
          <cell r="E141">
            <v>1936.186666666667</v>
          </cell>
          <cell r="F141">
            <v>4132.0694594594597</v>
          </cell>
          <cell r="G141">
            <v>972.45411411411419</v>
          </cell>
          <cell r="H141">
            <v>22890.24024024024</v>
          </cell>
          <cell r="I141">
            <v>18529.45945945946</v>
          </cell>
          <cell r="J141">
            <v>4360.7807807807812</v>
          </cell>
          <cell r="K141">
            <v>22890.24024024024</v>
          </cell>
          <cell r="L141">
            <v>22890.237372916668</v>
          </cell>
          <cell r="M141">
            <v>-23514.82</v>
          </cell>
          <cell r="N141">
            <v>0</v>
          </cell>
          <cell r="O141">
            <v>2.8673235719907098E-3</v>
          </cell>
          <cell r="P141" t="str">
            <v>Mai</v>
          </cell>
        </row>
        <row r="142">
          <cell r="A142">
            <v>32001</v>
          </cell>
          <cell r="B142">
            <v>4156.37</v>
          </cell>
          <cell r="C142">
            <v>1819.97</v>
          </cell>
          <cell r="D142">
            <v>5541.8266666666659</v>
          </cell>
          <cell r="E142">
            <v>2426.6266666666666</v>
          </cell>
          <cell r="F142">
            <v>2783.3949249249245</v>
          </cell>
          <cell r="G142">
            <v>1218.7787087087088</v>
          </cell>
          <cell r="H142">
            <v>17946.966966966967</v>
          </cell>
          <cell r="I142">
            <v>12481.59159159159</v>
          </cell>
          <cell r="J142">
            <v>5465.3753753753754</v>
          </cell>
          <cell r="K142">
            <v>17946.966966966967</v>
          </cell>
          <cell r="L142">
            <v>17946.964167142854</v>
          </cell>
          <cell r="M142">
            <v>-299.44713108983706</v>
          </cell>
          <cell r="N142">
            <v>0</v>
          </cell>
          <cell r="O142">
            <v>2.7998241130262613E-3</v>
          </cell>
          <cell r="P142" t="str">
            <v>Mai</v>
          </cell>
        </row>
        <row r="143">
          <cell r="A143">
            <v>32003</v>
          </cell>
          <cell r="B143">
            <v>3999</v>
          </cell>
          <cell r="C143">
            <v>3545.84</v>
          </cell>
          <cell r="D143">
            <v>5332</v>
          </cell>
          <cell r="E143">
            <v>4727.7866666666669</v>
          </cell>
          <cell r="F143">
            <v>2678.0090090090089</v>
          </cell>
          <cell r="G143">
            <v>2374.5415015015014</v>
          </cell>
          <cell r="H143">
            <v>22657.177177177178</v>
          </cell>
          <cell r="I143">
            <v>12009.009009009009</v>
          </cell>
          <cell r="J143">
            <v>10648.168168168168</v>
          </cell>
          <cell r="K143">
            <v>22657.177177177175</v>
          </cell>
          <cell r="L143">
            <v>22657.191751764705</v>
          </cell>
          <cell r="M143">
            <v>-125306.99921447493</v>
          </cell>
          <cell r="N143">
            <v>0</v>
          </cell>
          <cell r="O143">
            <v>-1.457458753066021E-2</v>
          </cell>
          <cell r="P143" t="str">
            <v>Alicia</v>
          </cell>
        </row>
        <row r="144">
          <cell r="A144">
            <v>33001</v>
          </cell>
          <cell r="B144">
            <v>4627.0600000000004</v>
          </cell>
          <cell r="C144">
            <v>3637.98</v>
          </cell>
          <cell r="D144">
            <v>6169.4133333333339</v>
          </cell>
          <cell r="E144">
            <v>4850.6400000000003</v>
          </cell>
          <cell r="F144">
            <v>3098.601741741742</v>
          </cell>
          <cell r="G144">
            <v>2436.2448648648651</v>
          </cell>
          <cell r="H144">
            <v>24819.939939939941</v>
          </cell>
          <cell r="I144">
            <v>13895.075075075076</v>
          </cell>
          <cell r="J144">
            <v>10924.864864864865</v>
          </cell>
          <cell r="K144">
            <v>24819.939939939941</v>
          </cell>
          <cell r="L144">
            <v>24819.945891928579</v>
          </cell>
          <cell r="M144">
            <v>-1427.972289193016</v>
          </cell>
          <cell r="N144">
            <v>0</v>
          </cell>
          <cell r="O144">
            <v>-5.9519886381167453E-3</v>
          </cell>
          <cell r="P144" t="str">
            <v>Alicia</v>
          </cell>
        </row>
        <row r="145">
          <cell r="A145">
            <v>34001</v>
          </cell>
          <cell r="B145">
            <v>7358.04</v>
          </cell>
          <cell r="C145">
            <v>8420.7999999999993</v>
          </cell>
          <cell r="D145">
            <v>9810.7200000000012</v>
          </cell>
          <cell r="E145">
            <v>11227.733333333332</v>
          </cell>
          <cell r="F145">
            <v>4927.4562162162165</v>
          </cell>
          <cell r="G145">
            <v>5639.1543543543539</v>
          </cell>
          <cell r="H145">
            <v>47383.903903903905</v>
          </cell>
          <cell r="I145">
            <v>22096.216216216217</v>
          </cell>
          <cell r="J145">
            <v>25287.687687687685</v>
          </cell>
          <cell r="K145">
            <v>47383.903903903905</v>
          </cell>
          <cell r="L145">
            <v>47383.913958857142</v>
          </cell>
          <cell r="M145">
            <v>-162790.15565201215</v>
          </cell>
          <cell r="N145">
            <v>0</v>
          </cell>
          <cell r="O145">
            <v>-1.0054953236249276E-2</v>
          </cell>
          <cell r="P145" t="str">
            <v>Alicia</v>
          </cell>
        </row>
        <row r="146">
          <cell r="A146">
            <v>34003</v>
          </cell>
          <cell r="B146">
            <v>4465.55</v>
          </cell>
          <cell r="C146">
            <v>2038.7</v>
          </cell>
          <cell r="D146">
            <v>5954.0666666666666</v>
          </cell>
          <cell r="E146">
            <v>2718.2666666666664</v>
          </cell>
          <cell r="F146">
            <v>2990.4433933933933</v>
          </cell>
          <cell r="G146">
            <v>1365.2555555555555</v>
          </cell>
          <cell r="H146">
            <v>19532.282282282282</v>
          </cell>
          <cell r="I146">
            <v>13410.060060060059</v>
          </cell>
          <cell r="J146">
            <v>6122.2222222222217</v>
          </cell>
          <cell r="K146">
            <v>19532.282282282282</v>
          </cell>
          <cell r="L146">
            <v>19532.273562857139</v>
          </cell>
          <cell r="M146">
            <v>-7.8308019762789627</v>
          </cell>
          <cell r="N146">
            <v>0</v>
          </cell>
          <cell r="O146">
            <v>8.7194251427717973E-3</v>
          </cell>
          <cell r="P146" t="str">
            <v>Alicia</v>
          </cell>
        </row>
        <row r="147">
          <cell r="A147">
            <v>34004</v>
          </cell>
          <cell r="B147">
            <v>2145.37</v>
          </cell>
          <cell r="C147">
            <v>2628.77</v>
          </cell>
          <cell r="D147">
            <v>2860.4933333333329</v>
          </cell>
          <cell r="E147">
            <v>3505.0266666666666</v>
          </cell>
          <cell r="F147">
            <v>1436.689219219219</v>
          </cell>
          <cell r="G147">
            <v>1760.4075375375376</v>
          </cell>
          <cell r="H147">
            <v>14336.756756756757</v>
          </cell>
          <cell r="I147">
            <v>6442.5525525525518</v>
          </cell>
          <cell r="J147">
            <v>7894.204204204204</v>
          </cell>
          <cell r="K147">
            <v>14336.756756756757</v>
          </cell>
          <cell r="L147">
            <v>14336.757847690476</v>
          </cell>
          <cell r="M147">
            <v>0</v>
          </cell>
          <cell r="N147">
            <v>0</v>
          </cell>
          <cell r="O147">
            <v>-1.0909337197517743E-3</v>
          </cell>
          <cell r="P147" t="str">
            <v>Mai</v>
          </cell>
        </row>
        <row r="148">
          <cell r="A148">
            <v>34005</v>
          </cell>
          <cell r="B148">
            <v>8154.02</v>
          </cell>
          <cell r="C148">
            <v>8261.14</v>
          </cell>
          <cell r="D148">
            <v>10872.026666666667</v>
          </cell>
          <cell r="E148">
            <v>11014.853333333333</v>
          </cell>
          <cell r="F148">
            <v>5460.4998798798797</v>
          </cell>
          <cell r="G148">
            <v>5532.2348948948938</v>
          </cell>
          <cell r="H148">
            <v>49294.774774774771</v>
          </cell>
          <cell r="I148">
            <v>24486.546546546546</v>
          </cell>
          <cell r="J148">
            <v>24808.228228228225</v>
          </cell>
          <cell r="K148">
            <v>49294.774774774771</v>
          </cell>
          <cell r="L148">
            <v>49294.773465264887</v>
          </cell>
          <cell r="M148">
            <v>-153716.27280691528</v>
          </cell>
          <cell r="N148">
            <v>0</v>
          </cell>
          <cell r="O148">
            <v>1.3095098838675767E-3</v>
          </cell>
          <cell r="P148" t="str">
            <v>Alicia</v>
          </cell>
        </row>
        <row r="149">
          <cell r="A149">
            <v>35001</v>
          </cell>
          <cell r="B149">
            <v>2469.87</v>
          </cell>
          <cell r="C149">
            <v>6198.14</v>
          </cell>
          <cell r="D149">
            <v>3293.16</v>
          </cell>
          <cell r="E149">
            <v>8264.1866666666665</v>
          </cell>
          <cell r="F149">
            <v>1653.9970270270269</v>
          </cell>
          <cell r="G149">
            <v>4150.7063663663666</v>
          </cell>
          <cell r="H149">
            <v>26030.060060060059</v>
          </cell>
          <cell r="I149">
            <v>7417.0270270270266</v>
          </cell>
          <cell r="J149">
            <v>18613.033033033033</v>
          </cell>
          <cell r="K149">
            <v>26030.060060060059</v>
          </cell>
          <cell r="L149">
            <v>26030.058102157145</v>
          </cell>
          <cell r="M149">
            <v>-142557.67000000001</v>
          </cell>
          <cell r="N149">
            <v>0</v>
          </cell>
          <cell r="O149">
            <v>1.9579029140004423E-3</v>
          </cell>
          <cell r="P149" t="str">
            <v>Mai</v>
          </cell>
        </row>
        <row r="150">
          <cell r="A150">
            <v>35002</v>
          </cell>
          <cell r="B150">
            <v>1488.47</v>
          </cell>
          <cell r="C150">
            <v>2338.58</v>
          </cell>
          <cell r="D150">
            <v>1984.6266666666666</v>
          </cell>
          <cell r="E150">
            <v>3118.1066666666666</v>
          </cell>
          <cell r="F150">
            <v>996.78321321321323</v>
          </cell>
          <cell r="G150">
            <v>1566.0760960960961</v>
          </cell>
          <cell r="H150">
            <v>11492.642642642642</v>
          </cell>
          <cell r="I150">
            <v>4469.8798798798798</v>
          </cell>
          <cell r="J150">
            <v>7022.7627627627626</v>
          </cell>
          <cell r="K150">
            <v>11492.642642642642</v>
          </cell>
          <cell r="L150">
            <v>11492.6485003</v>
          </cell>
          <cell r="M150">
            <v>-20.12122507584354</v>
          </cell>
          <cell r="N150">
            <v>0</v>
          </cell>
          <cell r="O150">
            <v>-5.8576573574100621E-3</v>
          </cell>
          <cell r="P150" t="str">
            <v>Mai</v>
          </cell>
        </row>
        <row r="151">
          <cell r="A151">
            <v>36002</v>
          </cell>
          <cell r="B151">
            <v>6673.92</v>
          </cell>
          <cell r="C151">
            <v>1228.25</v>
          </cell>
          <cell r="D151">
            <v>8898.56</v>
          </cell>
          <cell r="E151">
            <v>1637.6666666666667</v>
          </cell>
          <cell r="F151">
            <v>4469.3218018018015</v>
          </cell>
          <cell r="G151">
            <v>822.5217717717718</v>
          </cell>
          <cell r="H151">
            <v>23730.24024024024</v>
          </cell>
          <cell r="I151">
            <v>20041.801801801801</v>
          </cell>
          <cell r="J151">
            <v>3688.4384384384384</v>
          </cell>
          <cell r="K151">
            <v>23730.24024024024</v>
          </cell>
          <cell r="L151">
            <v>23730.253284117647</v>
          </cell>
          <cell r="M151">
            <v>-60185.457706035304</v>
          </cell>
          <cell r="N151">
            <v>0</v>
          </cell>
          <cell r="O151">
            <v>-1.3043877406744286E-2</v>
          </cell>
          <cell r="P151" t="str">
            <v>Alicia</v>
          </cell>
        </row>
        <row r="152">
          <cell r="A152">
            <v>36003</v>
          </cell>
          <cell r="B152">
            <v>5054.57</v>
          </cell>
          <cell r="C152">
            <v>3183.82</v>
          </cell>
          <cell r="D152">
            <v>6739.4266666666663</v>
          </cell>
          <cell r="E152">
            <v>4245.0933333333332</v>
          </cell>
          <cell r="F152">
            <v>3384.8922222222218</v>
          </cell>
          <cell r="G152">
            <v>2132.1076876876878</v>
          </cell>
          <cell r="H152">
            <v>24739.909909909908</v>
          </cell>
          <cell r="I152">
            <v>15178.888888888887</v>
          </cell>
          <cell r="J152">
            <v>9561.0210210210207</v>
          </cell>
          <cell r="K152">
            <v>24739.909909909908</v>
          </cell>
          <cell r="L152">
            <v>24739.933577653064</v>
          </cell>
          <cell r="M152">
            <v>-22889.944699336887</v>
          </cell>
          <cell r="N152">
            <v>0</v>
          </cell>
          <cell r="O152">
            <v>-2.3667743156693177E-2</v>
          </cell>
          <cell r="P152" t="str">
            <v>Alicia</v>
          </cell>
        </row>
        <row r="153">
          <cell r="A153">
            <v>37001</v>
          </cell>
          <cell r="B153">
            <v>3673.68</v>
          </cell>
          <cell r="C153">
            <v>5326.43</v>
          </cell>
          <cell r="D153">
            <v>4898.24</v>
          </cell>
          <cell r="E153">
            <v>7101.9066666666668</v>
          </cell>
          <cell r="F153">
            <v>2460.1520720720719</v>
          </cell>
          <cell r="G153">
            <v>3566.9486186186186</v>
          </cell>
          <cell r="H153">
            <v>27027.357357357359</v>
          </cell>
          <cell r="I153">
            <v>11032.072072072071</v>
          </cell>
          <cell r="J153">
            <v>15995.285285285285</v>
          </cell>
          <cell r="K153">
            <v>27027.357357357356</v>
          </cell>
          <cell r="L153">
            <v>27027.373676279756</v>
          </cell>
          <cell r="M153">
            <v>-45758.882483938913</v>
          </cell>
          <cell r="N153">
            <v>0</v>
          </cell>
          <cell r="O153">
            <v>-1.6318922400387237E-2</v>
          </cell>
          <cell r="P153" t="str">
            <v>Mai</v>
          </cell>
        </row>
        <row r="154">
          <cell r="A154">
            <v>38002</v>
          </cell>
          <cell r="B154">
            <v>1149.97</v>
          </cell>
          <cell r="C154">
            <v>361.22</v>
          </cell>
          <cell r="D154">
            <v>1533.2933333333333</v>
          </cell>
          <cell r="E154">
            <v>481.62666666666672</v>
          </cell>
          <cell r="F154">
            <v>770.10003003002998</v>
          </cell>
          <cell r="G154">
            <v>241.8980780780781</v>
          </cell>
          <cell r="H154">
            <v>4538.1081081081084</v>
          </cell>
          <cell r="I154">
            <v>3453.3633633633631</v>
          </cell>
          <cell r="J154">
            <v>1084.7447447447448</v>
          </cell>
          <cell r="K154">
            <v>4538.1081081081084</v>
          </cell>
          <cell r="L154">
            <v>4538.1074970238087</v>
          </cell>
          <cell r="M154">
            <v>0</v>
          </cell>
          <cell r="N154">
            <v>0</v>
          </cell>
          <cell r="O154">
            <v>6.1108429963496746E-4</v>
          </cell>
          <cell r="P154" t="str">
            <v>Mai</v>
          </cell>
        </row>
        <row r="155">
          <cell r="A155">
            <v>39001</v>
          </cell>
          <cell r="B155">
            <v>1465.94371925</v>
          </cell>
          <cell r="C155">
            <v>1521.7261970199997</v>
          </cell>
          <cell r="D155">
            <v>1954.5916256666665</v>
          </cell>
          <cell r="E155">
            <v>2028.9682626933327</v>
          </cell>
          <cell r="F155">
            <v>981.69804622447441</v>
          </cell>
          <cell r="G155">
            <v>1019.0538796860658</v>
          </cell>
          <cell r="H155">
            <v>8971.9817305405395</v>
          </cell>
          <cell r="I155">
            <v>4402.2333911411406</v>
          </cell>
          <cell r="J155">
            <v>4569.748339399398</v>
          </cell>
          <cell r="K155">
            <v>8971.9817305405377</v>
          </cell>
          <cell r="L155">
            <v>8971.9942444611315</v>
          </cell>
          <cell r="M155">
            <v>0</v>
          </cell>
          <cell r="N155">
            <v>0</v>
          </cell>
          <cell r="O155">
            <v>-1.2513920593846706E-2</v>
          </cell>
          <cell r="P155" t="str">
            <v>Alicia</v>
          </cell>
        </row>
        <row r="156">
          <cell r="A156">
            <v>40001</v>
          </cell>
          <cell r="B156">
            <v>2743.38</v>
          </cell>
          <cell r="C156">
            <v>1989.33</v>
          </cell>
          <cell r="D156">
            <v>3657.84</v>
          </cell>
          <cell r="E156">
            <v>2652.44</v>
          </cell>
          <cell r="F156">
            <v>1837.1583783783783</v>
          </cell>
          <cell r="G156">
            <v>1332.1939639639638</v>
          </cell>
          <cell r="H156">
            <v>14212.342342342343</v>
          </cell>
          <cell r="I156">
            <v>8238.3783783783783</v>
          </cell>
          <cell r="J156">
            <v>5973.9639639639636</v>
          </cell>
          <cell r="K156">
            <v>14212.342342342341</v>
          </cell>
          <cell r="L156">
            <v>14212.348138823527</v>
          </cell>
          <cell r="M156" t="e">
            <v>#N/A</v>
          </cell>
          <cell r="N156">
            <v>0</v>
          </cell>
          <cell r="O156">
            <v>-5.7964811858255416E-3</v>
          </cell>
          <cell r="P156" t="str">
            <v>Alicia</v>
          </cell>
        </row>
        <row r="157">
          <cell r="A157">
            <v>40003</v>
          </cell>
          <cell r="B157">
            <v>1708.81</v>
          </cell>
          <cell r="C157">
            <v>2306.87</v>
          </cell>
          <cell r="D157">
            <v>2278.413333333333</v>
          </cell>
          <cell r="E157">
            <v>3075.8266666666664</v>
          </cell>
          <cell r="F157">
            <v>1144.338228228228</v>
          </cell>
          <cell r="G157">
            <v>1544.8408708708707</v>
          </cell>
          <cell r="H157">
            <v>12059.099099099096</v>
          </cell>
          <cell r="I157">
            <v>5131.5615615615607</v>
          </cell>
          <cell r="J157">
            <v>6927.537537537537</v>
          </cell>
          <cell r="K157">
            <v>12059.099099099098</v>
          </cell>
          <cell r="L157">
            <v>12059.113005528572</v>
          </cell>
          <cell r="M157">
            <v>0</v>
          </cell>
          <cell r="N157">
            <v>0</v>
          </cell>
          <cell r="O157">
            <v>-1.3906429474445758E-2</v>
          </cell>
          <cell r="P157" t="str">
            <v>Alicia</v>
          </cell>
        </row>
        <row r="158">
          <cell r="A158">
            <v>40004</v>
          </cell>
          <cell r="B158">
            <v>2187.96</v>
          </cell>
          <cell r="C158">
            <v>2874.53</v>
          </cell>
          <cell r="D158">
            <v>2917.2799999999997</v>
          </cell>
          <cell r="E158">
            <v>3832.7066666666669</v>
          </cell>
          <cell r="F158">
            <v>1465.2104504504505</v>
          </cell>
          <cell r="G158">
            <v>1924.9855555555557</v>
          </cell>
          <cell r="H158">
            <v>15202.67267267267</v>
          </cell>
          <cell r="I158">
            <v>6570.4504504504503</v>
          </cell>
          <cell r="J158">
            <v>8632.2222222222226</v>
          </cell>
          <cell r="K158">
            <v>15202.672672672674</v>
          </cell>
          <cell r="L158">
            <v>15202.686633928572</v>
          </cell>
          <cell r="M158">
            <v>-268.52393974529787</v>
          </cell>
          <cell r="N158">
            <v>0</v>
          </cell>
          <cell r="O158">
            <v>-1.3961255897811498E-2</v>
          </cell>
          <cell r="P158" t="str">
            <v>Mai</v>
          </cell>
        </row>
        <row r="159">
          <cell r="A159">
            <v>41001</v>
          </cell>
          <cell r="B159">
            <v>1234.82</v>
          </cell>
          <cell r="C159">
            <v>1204.92</v>
          </cell>
          <cell r="D159">
            <v>1646.4266666666665</v>
          </cell>
          <cell r="E159">
            <v>1606.56</v>
          </cell>
          <cell r="F159">
            <v>826.92150150150144</v>
          </cell>
          <cell r="G159">
            <v>806.89837837837842</v>
          </cell>
          <cell r="H159">
            <v>7326.5465465465459</v>
          </cell>
          <cell r="I159">
            <v>3708.168168168168</v>
          </cell>
          <cell r="J159">
            <v>3618.3783783783783</v>
          </cell>
          <cell r="K159">
            <v>7326.5465465465459</v>
          </cell>
          <cell r="L159">
            <v>7326.5492257738097</v>
          </cell>
          <cell r="M159">
            <v>-2236.65</v>
          </cell>
          <cell r="N159">
            <v>0</v>
          </cell>
          <cell r="O159">
            <v>-2.6792272637976566E-3</v>
          </cell>
          <cell r="P159" t="str">
            <v>Alicia</v>
          </cell>
        </row>
        <row r="160">
          <cell r="A160">
            <v>41002</v>
          </cell>
          <cell r="B160">
            <v>1986.58</v>
          </cell>
          <cell r="C160">
            <v>797.66</v>
          </cell>
          <cell r="D160">
            <v>2648.7733333333331</v>
          </cell>
          <cell r="E160">
            <v>1063.5466666666666</v>
          </cell>
          <cell r="F160">
            <v>1330.3523723723724</v>
          </cell>
          <cell r="G160">
            <v>534.16870870870866</v>
          </cell>
          <cell r="H160">
            <v>8361.0810810810799</v>
          </cell>
          <cell r="I160">
            <v>5965.7057057057054</v>
          </cell>
          <cell r="J160">
            <v>2395.3753753753754</v>
          </cell>
          <cell r="K160">
            <v>8361.0810810810799</v>
          </cell>
          <cell r="L160">
            <v>8361.0779908482127</v>
          </cell>
          <cell r="M160">
            <v>-38959.949999999997</v>
          </cell>
          <cell r="N160">
            <v>0</v>
          </cell>
          <cell r="O160">
            <v>3.0902328671800205E-3</v>
          </cell>
          <cell r="P160" t="str">
            <v>Alicia</v>
          </cell>
        </row>
        <row r="161">
          <cell r="A161">
            <v>41003</v>
          </cell>
          <cell r="B161">
            <v>1855.79</v>
          </cell>
          <cell r="C161">
            <v>2239.4299999999998</v>
          </cell>
          <cell r="D161">
            <v>2474.3866666666668</v>
          </cell>
          <cell r="E161">
            <v>2985.9066666666663</v>
          </cell>
          <cell r="F161">
            <v>1242.7662762762764</v>
          </cell>
          <cell r="G161">
            <v>1499.6783483483482</v>
          </cell>
          <cell r="H161">
            <v>12297.957957957957</v>
          </cell>
          <cell r="I161">
            <v>5572.9429429429429</v>
          </cell>
          <cell r="J161">
            <v>6725.0150150150139</v>
          </cell>
          <cell r="K161">
            <v>12297.957957957957</v>
          </cell>
          <cell r="L161">
            <v>12297.941960551914</v>
          </cell>
          <cell r="M161">
            <v>0</v>
          </cell>
          <cell r="N161">
            <v>0</v>
          </cell>
          <cell r="O161">
            <v>1.5997406042515649E-2</v>
          </cell>
          <cell r="P161" t="str">
            <v>Alicia</v>
          </cell>
        </row>
        <row r="162">
          <cell r="A162">
            <v>42001</v>
          </cell>
          <cell r="B162">
            <v>3436.24</v>
          </cell>
          <cell r="C162">
            <v>1557.05</v>
          </cell>
          <cell r="D162">
            <v>4581.6533333333327</v>
          </cell>
          <cell r="E162">
            <v>2076.0666666666666</v>
          </cell>
          <cell r="F162">
            <v>2301.1457057057055</v>
          </cell>
          <cell r="G162">
            <v>1042.7091591591591</v>
          </cell>
          <cell r="H162">
            <v>14994.864864864863</v>
          </cell>
          <cell r="I162">
            <v>10319.039039039038</v>
          </cell>
          <cell r="J162">
            <v>4675.8258258258256</v>
          </cell>
          <cell r="K162">
            <v>14994.864864864863</v>
          </cell>
          <cell r="L162">
            <v>14994.841165488891</v>
          </cell>
          <cell r="M162">
            <v>-14.689250664206156</v>
          </cell>
          <cell r="N162">
            <v>0</v>
          </cell>
          <cell r="O162">
            <v>2.3699375971773406E-2</v>
          </cell>
          <cell r="P162" t="str">
            <v>Mai</v>
          </cell>
        </row>
        <row r="163">
          <cell r="A163">
            <v>42002</v>
          </cell>
          <cell r="B163">
            <v>4557.32</v>
          </cell>
          <cell r="C163">
            <v>3768.19</v>
          </cell>
          <cell r="D163">
            <v>6076.4266666666654</v>
          </cell>
          <cell r="E163">
            <v>5024.2533333333331</v>
          </cell>
          <cell r="F163">
            <v>3051.8989789789784</v>
          </cell>
          <cell r="G163">
            <v>2523.4425525525526</v>
          </cell>
          <cell r="H163">
            <v>25001.531531531527</v>
          </cell>
          <cell r="I163">
            <v>13685.645645645644</v>
          </cell>
          <cell r="J163">
            <v>11315.885885885886</v>
          </cell>
          <cell r="K163">
            <v>25001.531531531531</v>
          </cell>
          <cell r="L163">
            <v>25001.520652321429</v>
          </cell>
          <cell r="M163">
            <v>-2163.277701954612</v>
          </cell>
          <cell r="N163">
            <v>0</v>
          </cell>
          <cell r="O163">
            <v>1.0879210101848003E-2</v>
          </cell>
          <cell r="P163" t="str">
            <v>Alicia</v>
          </cell>
        </row>
        <row r="164">
          <cell r="A164">
            <v>42005</v>
          </cell>
          <cell r="B164">
            <v>2530.59</v>
          </cell>
          <cell r="C164">
            <v>2936.74</v>
          </cell>
          <cell r="D164">
            <v>3374.12</v>
          </cell>
          <cell r="E164">
            <v>3915.6533333333332</v>
          </cell>
          <cell r="F164">
            <v>1694.6593693693694</v>
          </cell>
          <cell r="G164">
            <v>1966.6457057057057</v>
          </cell>
          <cell r="H164">
            <v>16418.40840840841</v>
          </cell>
          <cell r="I164">
            <v>7599.3693693693695</v>
          </cell>
          <cell r="J164">
            <v>8819.0390390390385</v>
          </cell>
          <cell r="K164">
            <v>16418.40840840841</v>
          </cell>
          <cell r="L164">
            <v>16418.409686011906</v>
          </cell>
          <cell r="M164">
            <v>-793.81</v>
          </cell>
          <cell r="N164">
            <v>0</v>
          </cell>
          <cell r="O164">
            <v>-1.277603496419033E-3</v>
          </cell>
          <cell r="P164" t="str">
            <v>Alicia</v>
          </cell>
        </row>
        <row r="165">
          <cell r="A165">
            <v>43001</v>
          </cell>
          <cell r="B165">
            <v>5274.22</v>
          </cell>
          <cell r="C165">
            <v>3600.45</v>
          </cell>
          <cell r="D165">
            <v>7032.2933333333331</v>
          </cell>
          <cell r="E165">
            <v>4800.5999999999995</v>
          </cell>
          <cell r="F165">
            <v>3531.9851651651652</v>
          </cell>
          <cell r="G165">
            <v>2411.1121621621619</v>
          </cell>
          <cell r="H165">
            <v>26650.660660660658</v>
          </cell>
          <cell r="I165">
            <v>15838.498498498499</v>
          </cell>
          <cell r="J165">
            <v>10812.162162162162</v>
          </cell>
          <cell r="K165">
            <v>26650.660660660658</v>
          </cell>
          <cell r="L165">
            <v>26650.632281928567</v>
          </cell>
          <cell r="M165">
            <v>-135.50237461619145</v>
          </cell>
          <cell r="N165">
            <v>0</v>
          </cell>
          <cell r="O165">
            <v>2.8378732091368875E-2</v>
          </cell>
          <cell r="P165" t="str">
            <v>Alicia</v>
          </cell>
        </row>
        <row r="166">
          <cell r="A166">
            <v>43002</v>
          </cell>
          <cell r="B166">
            <v>1345.49</v>
          </cell>
          <cell r="C166">
            <v>4100.99</v>
          </cell>
          <cell r="D166">
            <v>1793.9866666666667</v>
          </cell>
          <cell r="E166">
            <v>5467.9866666666667</v>
          </cell>
          <cell r="F166">
            <v>901.03384384384378</v>
          </cell>
          <cell r="G166">
            <v>2746.3086186186188</v>
          </cell>
          <cell r="H166">
            <v>16355.795795795795</v>
          </cell>
          <cell r="I166">
            <v>4040.5105105105104</v>
          </cell>
          <cell r="J166">
            <v>12315.285285285285</v>
          </cell>
          <cell r="K166">
            <v>16355.795795795795</v>
          </cell>
          <cell r="L166">
            <v>16355.811438892859</v>
          </cell>
          <cell r="M166">
            <v>-6688.138042140341</v>
          </cell>
          <cell r="N166">
            <v>0</v>
          </cell>
          <cell r="O166">
            <v>-1.5643097063730238E-2</v>
          </cell>
          <cell r="P166" t="str">
            <v>Mai</v>
          </cell>
        </row>
        <row r="167">
          <cell r="A167">
            <v>43003</v>
          </cell>
          <cell r="B167">
            <v>257.8</v>
          </cell>
          <cell r="C167">
            <v>1905.43</v>
          </cell>
          <cell r="D167">
            <v>343.73333333333335</v>
          </cell>
          <cell r="E167">
            <v>2540.5733333333333</v>
          </cell>
          <cell r="F167">
            <v>172.64084084084084</v>
          </cell>
          <cell r="G167">
            <v>1276.0086786786787</v>
          </cell>
          <cell r="H167">
            <v>6496.1861861861862</v>
          </cell>
          <cell r="I167">
            <v>774.17417417417414</v>
          </cell>
          <cell r="J167">
            <v>5722.0120120120118</v>
          </cell>
          <cell r="K167">
            <v>6496.1861861861862</v>
          </cell>
          <cell r="L167">
            <v>6496.2084804846399</v>
          </cell>
          <cell r="M167">
            <v>-16835.540087575897</v>
          </cell>
          <cell r="N167">
            <v>0</v>
          </cell>
          <cell r="O167">
            <v>-2.2294298453743977E-2</v>
          </cell>
          <cell r="P167" t="str">
            <v>Alicia</v>
          </cell>
        </row>
        <row r="168">
          <cell r="A168">
            <v>44001</v>
          </cell>
          <cell r="B168">
            <v>834.47</v>
          </cell>
          <cell r="C168">
            <v>1665.25</v>
          </cell>
          <cell r="D168">
            <v>1112.6266666666666</v>
          </cell>
          <cell r="E168">
            <v>2220.3333333333335</v>
          </cell>
          <cell r="F168">
            <v>558.8192492492492</v>
          </cell>
          <cell r="G168">
            <v>1115.1674174174175</v>
          </cell>
          <cell r="H168">
            <v>7506.666666666667</v>
          </cell>
          <cell r="I168">
            <v>2505.9159159159158</v>
          </cell>
          <cell r="J168">
            <v>5000.7507507507507</v>
          </cell>
          <cell r="K168">
            <v>7506.6666666666661</v>
          </cell>
          <cell r="L168">
            <v>7506.6675257877905</v>
          </cell>
          <cell r="M168">
            <v>-1697.82</v>
          </cell>
          <cell r="N168">
            <v>0</v>
          </cell>
          <cell r="O168">
            <v>-8.5912112444930244E-4</v>
          </cell>
          <cell r="P168" t="str">
            <v>Alicia</v>
          </cell>
        </row>
        <row r="169">
          <cell r="A169">
            <v>45001</v>
          </cell>
          <cell r="B169">
            <v>5456.33</v>
          </cell>
          <cell r="C169">
            <v>3397.71</v>
          </cell>
          <cell r="D169">
            <v>7275.1066666666657</v>
          </cell>
          <cell r="E169">
            <v>4530.28</v>
          </cell>
          <cell r="F169">
            <v>3653.9387087087084</v>
          </cell>
          <cell r="G169">
            <v>2275.3433333333332</v>
          </cell>
          <cell r="H169">
            <v>26588.708708708709</v>
          </cell>
          <cell r="I169">
            <v>16385.375375375374</v>
          </cell>
          <cell r="J169">
            <v>10203.333333333332</v>
          </cell>
          <cell r="K169">
            <v>26588.708708708706</v>
          </cell>
          <cell r="L169">
            <v>26588.709063529415</v>
          </cell>
          <cell r="M169">
            <v>-51834.250867164621</v>
          </cell>
          <cell r="N169">
            <v>0</v>
          </cell>
          <cell r="O169">
            <v>-3.548207096173428E-4</v>
          </cell>
          <cell r="P169" t="str">
            <v>Alicia</v>
          </cell>
        </row>
        <row r="170">
          <cell r="A170">
            <v>46002</v>
          </cell>
          <cell r="B170">
            <v>12337.96</v>
          </cell>
          <cell r="C170">
            <v>3549.1499999999996</v>
          </cell>
          <cell r="D170">
            <v>16450.613333333331</v>
          </cell>
          <cell r="E170">
            <v>4732.1999999999989</v>
          </cell>
          <cell r="F170">
            <v>8262.3575975975964</v>
          </cell>
          <cell r="G170">
            <v>2376.758108108108</v>
          </cell>
          <cell r="H170">
            <v>47709.039039039031</v>
          </cell>
          <cell r="I170">
            <v>37050.930930930925</v>
          </cell>
          <cell r="J170">
            <v>10658.108108108107</v>
          </cell>
          <cell r="K170">
            <v>47709.039039039031</v>
          </cell>
          <cell r="L170">
            <v>47709.064022142869</v>
          </cell>
          <cell r="M170">
            <v>-1436.7135689002389</v>
          </cell>
          <cell r="N170">
            <v>0</v>
          </cell>
          <cell r="O170">
            <v>-2.4983103838167153E-2</v>
          </cell>
          <cell r="P170" t="str">
            <v>Mai</v>
          </cell>
        </row>
        <row r="171">
          <cell r="A171">
            <v>46003</v>
          </cell>
          <cell r="B171">
            <v>2621.53</v>
          </cell>
          <cell r="C171">
            <v>2297.11</v>
          </cell>
          <cell r="D171">
            <v>3495.3733333333334</v>
          </cell>
          <cell r="E171">
            <v>3062.8133333333335</v>
          </cell>
          <cell r="F171">
            <v>1755.5591291291294</v>
          </cell>
          <cell r="G171">
            <v>1538.3048948948949</v>
          </cell>
          <cell r="H171">
            <v>14770.690690690692</v>
          </cell>
          <cell r="I171">
            <v>7872.462462462463</v>
          </cell>
          <cell r="J171">
            <v>6898.2282282282285</v>
          </cell>
          <cell r="K171">
            <v>14770.690690690692</v>
          </cell>
          <cell r="L171">
            <v>14770.674409627974</v>
          </cell>
          <cell r="M171">
            <v>0</v>
          </cell>
          <cell r="N171">
            <v>0</v>
          </cell>
          <cell r="O171">
            <v>1.6281062717098393E-2</v>
          </cell>
          <cell r="P171" t="str">
            <v>Alicia</v>
          </cell>
        </row>
        <row r="172">
          <cell r="A172">
            <v>46004</v>
          </cell>
          <cell r="B172">
            <v>2718.04</v>
          </cell>
          <cell r="C172">
            <v>1871.79</v>
          </cell>
          <cell r="D172">
            <v>3624.0533333333333</v>
          </cell>
          <cell r="E172">
            <v>2495.7199999999998</v>
          </cell>
          <cell r="F172">
            <v>1820.1889489489488</v>
          </cell>
          <cell r="G172">
            <v>1253.4809909909909</v>
          </cell>
          <cell r="H172">
            <v>13783.273273273273</v>
          </cell>
          <cell r="I172">
            <v>8162.2822822822818</v>
          </cell>
          <cell r="J172">
            <v>5620.9909909909902</v>
          </cell>
          <cell r="K172">
            <v>13783.273273273273</v>
          </cell>
          <cell r="L172">
            <v>13783.241640029766</v>
          </cell>
          <cell r="M172">
            <v>-4874.9237599414828</v>
          </cell>
          <cell r="N172">
            <v>0</v>
          </cell>
          <cell r="O172">
            <v>3.163324350680341E-2</v>
          </cell>
          <cell r="P172" t="str">
            <v>Alicia</v>
          </cell>
        </row>
        <row r="173">
          <cell r="A173">
            <v>47002</v>
          </cell>
          <cell r="B173">
            <v>4266.2700000000004</v>
          </cell>
          <cell r="C173">
            <v>3388.95</v>
          </cell>
          <cell r="D173">
            <v>5688.36</v>
          </cell>
          <cell r="E173">
            <v>4518.5999999999995</v>
          </cell>
          <cell r="F173">
            <v>2856.9916216216216</v>
          </cell>
          <cell r="G173">
            <v>2269.4770270270269</v>
          </cell>
          <cell r="H173">
            <v>22988.64864864865</v>
          </cell>
          <cell r="I173">
            <v>12811.621621621622</v>
          </cell>
          <cell r="J173">
            <v>10177.027027027027</v>
          </cell>
          <cell r="K173">
            <v>22988.648648648646</v>
          </cell>
          <cell r="L173">
            <v>22988.625461309523</v>
          </cell>
          <cell r="M173">
            <v>-45460.99</v>
          </cell>
          <cell r="N173">
            <v>0</v>
          </cell>
          <cell r="O173">
            <v>2.3187339123978745E-2</v>
          </cell>
          <cell r="P173" t="str">
            <v>Mai</v>
          </cell>
        </row>
        <row r="174">
          <cell r="A174">
            <v>47003</v>
          </cell>
          <cell r="B174">
            <v>1501.87</v>
          </cell>
          <cell r="C174">
            <v>1259.24</v>
          </cell>
          <cell r="D174">
            <v>2002.4933333333329</v>
          </cell>
          <cell r="E174">
            <v>1678.9866666666667</v>
          </cell>
          <cell r="F174">
            <v>1005.7567867867866</v>
          </cell>
          <cell r="G174">
            <v>843.27483483483479</v>
          </cell>
          <cell r="H174">
            <v>8291.6216216216199</v>
          </cell>
          <cell r="I174">
            <v>4510.1201201201193</v>
          </cell>
          <cell r="J174">
            <v>3781.5015015015015</v>
          </cell>
          <cell r="K174">
            <v>8291.6216216216199</v>
          </cell>
          <cell r="L174">
            <v>8291.6270359999999</v>
          </cell>
          <cell r="M174">
            <v>-254.41244056038886</v>
          </cell>
          <cell r="N174">
            <v>0</v>
          </cell>
          <cell r="O174">
            <v>-5.4143783800100209E-3</v>
          </cell>
          <cell r="P174" t="str">
            <v>Alicia</v>
          </cell>
        </row>
        <row r="175">
          <cell r="A175">
            <v>47005</v>
          </cell>
          <cell r="B175">
            <v>3675.25</v>
          </cell>
          <cell r="C175">
            <v>2789.66</v>
          </cell>
          <cell r="D175">
            <v>4900.333333333333</v>
          </cell>
          <cell r="E175">
            <v>3719.5466666666662</v>
          </cell>
          <cell r="F175">
            <v>2461.2034534534532</v>
          </cell>
          <cell r="G175">
            <v>1868.1506906906905</v>
          </cell>
          <cell r="H175">
            <v>19414.144144144142</v>
          </cell>
          <cell r="I175">
            <v>11036.786786786786</v>
          </cell>
          <cell r="J175">
            <v>8377.3573573573558</v>
          </cell>
          <cell r="K175">
            <v>19414.144144144142</v>
          </cell>
          <cell r="L175">
            <v>19414.155326551179</v>
          </cell>
          <cell r="M175">
            <v>-4680.1047628116285</v>
          </cell>
          <cell r="N175">
            <v>0</v>
          </cell>
          <cell r="O175">
            <v>-1.1182407037267694E-2</v>
          </cell>
          <cell r="P175" t="str">
            <v>Mai</v>
          </cell>
        </row>
        <row r="176">
          <cell r="A176">
            <v>48001</v>
          </cell>
          <cell r="B176">
            <v>5339.3</v>
          </cell>
          <cell r="C176">
            <v>6264.48</v>
          </cell>
          <cell r="D176">
            <v>7119.0666666666666</v>
          </cell>
          <cell r="E176">
            <v>8352.6399999999976</v>
          </cell>
          <cell r="F176">
            <v>3575.5672672672672</v>
          </cell>
          <cell r="G176">
            <v>4195.1322522522514</v>
          </cell>
          <cell r="H176">
            <v>34846.186186186183</v>
          </cell>
          <cell r="I176">
            <v>16033.933933933933</v>
          </cell>
          <cell r="J176">
            <v>18812.252252252249</v>
          </cell>
          <cell r="K176">
            <v>34846.186186186183</v>
          </cell>
          <cell r="L176">
            <v>34846.191420089286</v>
          </cell>
          <cell r="M176">
            <v>-101326.35309183794</v>
          </cell>
          <cell r="N176">
            <v>0</v>
          </cell>
          <cell r="O176">
            <v>-5.2339031026349403E-3</v>
          </cell>
          <cell r="P176" t="str">
            <v>Alicia</v>
          </cell>
        </row>
        <row r="177">
          <cell r="A177">
            <v>48002</v>
          </cell>
          <cell r="B177">
            <v>6037.65</v>
          </cell>
          <cell r="C177">
            <v>4959.1099999999997</v>
          </cell>
          <cell r="D177">
            <v>8050.2</v>
          </cell>
          <cell r="E177">
            <v>6612.1466666666665</v>
          </cell>
          <cell r="F177">
            <v>4043.2310810810809</v>
          </cell>
          <cell r="G177">
            <v>3320.9655555555555</v>
          </cell>
          <cell r="H177">
            <v>33023.303303303306</v>
          </cell>
          <cell r="I177">
            <v>18131.08108108108</v>
          </cell>
          <cell r="J177">
            <v>14892.222222222221</v>
          </cell>
          <cell r="K177">
            <v>33023.303303303299</v>
          </cell>
          <cell r="L177">
            <v>33023.298269732142</v>
          </cell>
          <cell r="M177">
            <v>-157086.86530857979</v>
          </cell>
          <cell r="N177">
            <v>0</v>
          </cell>
          <cell r="O177">
            <v>5.0335711566731334E-3</v>
          </cell>
          <cell r="P177" t="str">
            <v>Alicia</v>
          </cell>
        </row>
        <row r="178">
          <cell r="A178">
            <v>48003</v>
          </cell>
          <cell r="B178">
            <v>1419.26</v>
          </cell>
          <cell r="C178">
            <v>896.32</v>
          </cell>
          <cell r="D178">
            <v>1892.3466666666664</v>
          </cell>
          <cell r="E178">
            <v>1195.0933333333335</v>
          </cell>
          <cell r="F178">
            <v>950.4353753753752</v>
          </cell>
          <cell r="G178">
            <v>600.23831831831831</v>
          </cell>
          <cell r="H178">
            <v>6953.6936936936927</v>
          </cell>
          <cell r="I178">
            <v>4262.0420420420414</v>
          </cell>
          <cell r="J178">
            <v>2691.6516516516517</v>
          </cell>
          <cell r="K178">
            <v>6953.6936936936927</v>
          </cell>
          <cell r="L178">
            <v>6953.6939650640861</v>
          </cell>
          <cell r="M178">
            <v>-522.66</v>
          </cell>
          <cell r="N178">
            <v>0</v>
          </cell>
          <cell r="O178">
            <v>-2.7137039342051139E-4</v>
          </cell>
          <cell r="P178" t="str">
            <v>Alicia</v>
          </cell>
        </row>
        <row r="179">
          <cell r="A179">
            <v>49001</v>
          </cell>
          <cell r="B179">
            <v>3638.2</v>
          </cell>
          <cell r="C179">
            <v>2751.56</v>
          </cell>
          <cell r="D179">
            <v>4850.9333333333334</v>
          </cell>
          <cell r="E179">
            <v>3668.7466666666664</v>
          </cell>
          <cell r="F179">
            <v>2436.3921921921919</v>
          </cell>
          <cell r="G179">
            <v>1842.636276276276</v>
          </cell>
          <cell r="H179">
            <v>19188.468468468465</v>
          </cell>
          <cell r="I179">
            <v>10925.525525525525</v>
          </cell>
          <cell r="J179">
            <v>8262.942942942942</v>
          </cell>
          <cell r="K179">
            <v>19188.468468468469</v>
          </cell>
          <cell r="L179">
            <v>19188.473727269662</v>
          </cell>
          <cell r="M179">
            <v>-8146.7474240741321</v>
          </cell>
          <cell r="N179">
            <v>0</v>
          </cell>
          <cell r="O179">
            <v>-5.2588011931220535E-3</v>
          </cell>
          <cell r="P179" t="str">
            <v>Mai</v>
          </cell>
        </row>
        <row r="180">
          <cell r="A180">
            <v>49002</v>
          </cell>
          <cell r="B180">
            <v>1995.64</v>
          </cell>
          <cell r="C180">
            <v>2403.62</v>
          </cell>
          <cell r="D180">
            <v>2660.8533333333335</v>
          </cell>
          <cell r="E180">
            <v>3204.8266666666664</v>
          </cell>
          <cell r="F180">
            <v>1336.4195795795797</v>
          </cell>
          <cell r="G180">
            <v>1609.6314114114111</v>
          </cell>
          <cell r="H180">
            <v>13210.990990990991</v>
          </cell>
          <cell r="I180">
            <v>5992.9129129129133</v>
          </cell>
          <cell r="J180">
            <v>7218.0780780780769</v>
          </cell>
          <cell r="K180">
            <v>13210.990990990991</v>
          </cell>
          <cell r="L180">
            <v>13211.004286458336</v>
          </cell>
          <cell r="M180">
            <v>-16405.058855177936</v>
          </cell>
          <cell r="N180">
            <v>0</v>
          </cell>
          <cell r="O180">
            <v>-1.3295467344505596E-2</v>
          </cell>
          <cell r="P180" t="str">
            <v>Alicia</v>
          </cell>
        </row>
        <row r="181">
          <cell r="A181">
            <v>49003</v>
          </cell>
          <cell r="B181">
            <v>1397.08</v>
          </cell>
          <cell r="C181">
            <v>642.07000000000005</v>
          </cell>
          <cell r="D181">
            <v>1862.7733333333329</v>
          </cell>
          <cell r="E181">
            <v>856.09333333333336</v>
          </cell>
          <cell r="F181">
            <v>935.58210210210189</v>
          </cell>
          <cell r="G181">
            <v>429.97480480480482</v>
          </cell>
          <cell r="H181">
            <v>6123.5735735735734</v>
          </cell>
          <cell r="I181">
            <v>4195.4354354354346</v>
          </cell>
          <cell r="J181">
            <v>1928.1381381381382</v>
          </cell>
          <cell r="K181">
            <v>6123.5735735735725</v>
          </cell>
          <cell r="L181">
            <v>6123.5955240384619</v>
          </cell>
          <cell r="M181">
            <v>-4321.7748438285107</v>
          </cell>
          <cell r="N181">
            <v>0</v>
          </cell>
          <cell r="O181">
            <v>-2.1950464889414434E-2</v>
          </cell>
          <cell r="P181" t="str">
            <v>Mai</v>
          </cell>
        </row>
        <row r="182">
          <cell r="A182">
            <v>50001</v>
          </cell>
          <cell r="B182">
            <v>5706.63</v>
          </cell>
          <cell r="C182">
            <v>3065.6</v>
          </cell>
          <cell r="D182">
            <v>7608.84</v>
          </cell>
          <cell r="E182">
            <v>4087.4666666666667</v>
          </cell>
          <cell r="F182">
            <v>3821.5570270270268</v>
          </cell>
          <cell r="G182">
            <v>2052.9393393393393</v>
          </cell>
          <cell r="H182">
            <v>26343.033033033033</v>
          </cell>
          <cell r="I182">
            <v>17137.027027027027</v>
          </cell>
          <cell r="J182">
            <v>9206.0060060060059</v>
          </cell>
          <cell r="K182">
            <v>26343.033033033033</v>
          </cell>
          <cell r="L182">
            <v>26343.028388392861</v>
          </cell>
          <cell r="M182">
            <v>0</v>
          </cell>
          <cell r="N182">
            <v>0</v>
          </cell>
          <cell r="O182">
            <v>4.6446401720459107E-3</v>
          </cell>
          <cell r="P182" t="str">
            <v>Mai</v>
          </cell>
        </row>
        <row r="183">
          <cell r="A183">
            <v>50002</v>
          </cell>
          <cell r="B183">
            <v>3076.43</v>
          </cell>
          <cell r="C183">
            <v>2296.04</v>
          </cell>
          <cell r="D183">
            <v>4101.9066666666668</v>
          </cell>
          <cell r="E183">
            <v>3061.3866666666668</v>
          </cell>
          <cell r="F183">
            <v>2060.191861861862</v>
          </cell>
          <cell r="G183">
            <v>1537.5883483483483</v>
          </cell>
          <cell r="H183">
            <v>16133.543543543545</v>
          </cell>
          <cell r="I183">
            <v>9238.5285285285281</v>
          </cell>
          <cell r="J183">
            <v>6895.0150150150148</v>
          </cell>
          <cell r="K183">
            <v>16133.543543543543</v>
          </cell>
          <cell r="L183">
            <v>16133.571198928574</v>
          </cell>
          <cell r="M183">
            <v>-1160.0386680849033</v>
          </cell>
          <cell r="N183">
            <v>0</v>
          </cell>
          <cell r="O183">
            <v>-2.7655385030811885E-2</v>
          </cell>
          <cell r="P183" t="str">
            <v>Mai</v>
          </cell>
        </row>
        <row r="184">
          <cell r="A184">
            <v>50003</v>
          </cell>
          <cell r="B184">
            <v>4619.72</v>
          </cell>
          <cell r="C184">
            <v>3277.52</v>
          </cell>
          <cell r="D184">
            <v>6159.6266666666661</v>
          </cell>
          <cell r="E184">
            <v>4370.0266666666666</v>
          </cell>
          <cell r="F184">
            <v>3093.6863663663662</v>
          </cell>
          <cell r="G184">
            <v>2194.8557357357358</v>
          </cell>
          <cell r="H184">
            <v>23715.435435435436</v>
          </cell>
          <cell r="I184">
            <v>13873.033033033033</v>
          </cell>
          <cell r="J184">
            <v>9842.402402402402</v>
          </cell>
          <cell r="K184">
            <v>23715.435435435436</v>
          </cell>
          <cell r="L184">
            <v>23715.435970238097</v>
          </cell>
          <cell r="M184">
            <v>-19070.47</v>
          </cell>
          <cell r="N184">
            <v>0</v>
          </cell>
          <cell r="O184">
            <v>-5.3480266069527715E-4</v>
          </cell>
          <cell r="P184" t="str">
            <v>Mai</v>
          </cell>
        </row>
        <row r="185">
          <cell r="A185">
            <v>50005</v>
          </cell>
          <cell r="B185">
            <v>738.04</v>
          </cell>
          <cell r="C185">
            <v>1649.94</v>
          </cell>
          <cell r="D185">
            <v>984.05333333333317</v>
          </cell>
          <cell r="E185">
            <v>2199.92</v>
          </cell>
          <cell r="F185">
            <v>494.24300300300291</v>
          </cell>
          <cell r="G185">
            <v>1104.9147747747747</v>
          </cell>
          <cell r="H185">
            <v>7171.1111111111104</v>
          </cell>
          <cell r="I185">
            <v>2216.336336336336</v>
          </cell>
          <cell r="J185">
            <v>4954.7747747747744</v>
          </cell>
          <cell r="K185">
            <v>7171.1111111111104</v>
          </cell>
          <cell r="L185">
            <v>7171.115036555555</v>
          </cell>
          <cell r="M185">
            <v>0</v>
          </cell>
          <cell r="N185">
            <v>0</v>
          </cell>
          <cell r="O185">
            <v>-3.9254444445759873E-3</v>
          </cell>
          <cell r="P185" t="str">
            <v>Mai</v>
          </cell>
        </row>
        <row r="186">
          <cell r="A186">
            <v>50006</v>
          </cell>
          <cell r="B186">
            <v>3803.5</v>
          </cell>
          <cell r="C186">
            <v>2504.83</v>
          </cell>
          <cell r="D186">
            <v>5071.333333333333</v>
          </cell>
          <cell r="E186">
            <v>3339.7733333333331</v>
          </cell>
          <cell r="F186">
            <v>2547.0885885885887</v>
          </cell>
          <cell r="G186">
            <v>1677.4086786786784</v>
          </cell>
          <cell r="H186">
            <v>18943.933933933935</v>
          </cell>
          <cell r="I186">
            <v>11421.921921921921</v>
          </cell>
          <cell r="J186">
            <v>7522.0120120120109</v>
          </cell>
          <cell r="K186">
            <v>18943.933933933931</v>
          </cell>
          <cell r="L186">
            <v>18943.940283235293</v>
          </cell>
          <cell r="M186">
            <v>-91547.184582839851</v>
          </cell>
          <cell r="N186">
            <v>0</v>
          </cell>
          <cell r="O186">
            <v>-6.3493013622064609E-3</v>
          </cell>
          <cell r="P186" t="str">
            <v>Alicia</v>
          </cell>
        </row>
        <row r="187">
          <cell r="A187">
            <v>51001</v>
          </cell>
          <cell r="B187">
            <v>4114.24</v>
          </cell>
          <cell r="C187">
            <v>791.19</v>
          </cell>
          <cell r="D187">
            <v>5485.6533333333327</v>
          </cell>
          <cell r="E187">
            <v>1054.92</v>
          </cell>
          <cell r="F187">
            <v>2755.1817417417415</v>
          </cell>
          <cell r="G187">
            <v>529.83594594594592</v>
          </cell>
          <cell r="H187">
            <v>14731.021021021021</v>
          </cell>
          <cell r="I187">
            <v>12355.075075075074</v>
          </cell>
          <cell r="J187">
            <v>2375.9459459459458</v>
          </cell>
          <cell r="K187">
            <v>14731.021021021021</v>
          </cell>
          <cell r="L187">
            <v>14731.036358084415</v>
          </cell>
          <cell r="M187">
            <v>-27.741829783074536</v>
          </cell>
          <cell r="N187">
            <v>0</v>
          </cell>
          <cell r="O187">
            <v>-1.5337063394326833E-2</v>
          </cell>
          <cell r="P187" t="str">
            <v>Mai</v>
          </cell>
        </row>
        <row r="188">
          <cell r="A188">
            <v>51002</v>
          </cell>
          <cell r="B188">
            <v>4975.78</v>
          </cell>
          <cell r="C188">
            <v>3718.69</v>
          </cell>
          <cell r="D188">
            <v>6634.3733333333321</v>
          </cell>
          <cell r="E188">
            <v>4958.2533333333331</v>
          </cell>
          <cell r="F188">
            <v>3332.1289489489486</v>
          </cell>
          <cell r="G188">
            <v>2490.2939039039038</v>
          </cell>
          <cell r="H188">
            <v>26109.519519519519</v>
          </cell>
          <cell r="I188">
            <v>14942.28228228228</v>
          </cell>
          <cell r="J188">
            <v>11167.237237237237</v>
          </cell>
          <cell r="K188">
            <v>26109.519519519519</v>
          </cell>
          <cell r="L188">
            <v>26109.526355632181</v>
          </cell>
          <cell r="M188">
            <v>-7627.88</v>
          </cell>
          <cell r="N188">
            <v>0</v>
          </cell>
          <cell r="O188">
            <v>-6.8361126614036039E-3</v>
          </cell>
          <cell r="P188" t="str">
            <v>Mai</v>
          </cell>
        </row>
        <row r="189">
          <cell r="A189">
            <v>52003</v>
          </cell>
          <cell r="B189">
            <v>5393.04</v>
          </cell>
          <cell r="C189">
            <v>3584.87</v>
          </cell>
          <cell r="D189">
            <v>7190.7199999999993</v>
          </cell>
          <cell r="E189">
            <v>4779.8266666666659</v>
          </cell>
          <cell r="F189">
            <v>3611.5553153153151</v>
          </cell>
          <cell r="G189">
            <v>2400.6787087087082</v>
          </cell>
          <cell r="H189">
            <v>26960.690690690688</v>
          </cell>
          <cell r="I189">
            <v>16195.315315315314</v>
          </cell>
          <cell r="J189">
            <v>10765.375375375374</v>
          </cell>
          <cell r="K189">
            <v>26960.690690690688</v>
          </cell>
          <cell r="L189">
            <v>26960.676947071428</v>
          </cell>
          <cell r="M189">
            <v>-26971.698919397073</v>
          </cell>
          <cell r="N189">
            <v>0</v>
          </cell>
          <cell r="O189">
            <v>1.3743619259912521E-2</v>
          </cell>
          <cell r="P189" t="str">
            <v>Alicia</v>
          </cell>
        </row>
        <row r="190">
          <cell r="A190">
            <v>53001</v>
          </cell>
          <cell r="B190">
            <v>1794.43</v>
          </cell>
          <cell r="C190">
            <v>1516.02</v>
          </cell>
          <cell r="D190">
            <v>2392.5733333333333</v>
          </cell>
          <cell r="E190">
            <v>2021.3599999999997</v>
          </cell>
          <cell r="F190">
            <v>1201.6753453453455</v>
          </cell>
          <cell r="G190">
            <v>1015.2326126126125</v>
          </cell>
          <cell r="H190">
            <v>9941.2912912912889</v>
          </cell>
          <cell r="I190">
            <v>5388.6786786786788</v>
          </cell>
          <cell r="J190">
            <v>4552.6126126126119</v>
          </cell>
          <cell r="K190">
            <v>9941.2912912912907</v>
          </cell>
          <cell r="L190">
            <v>9941.3058656249996</v>
          </cell>
          <cell r="M190">
            <v>-424.51</v>
          </cell>
          <cell r="N190">
            <v>0</v>
          </cell>
          <cell r="O190">
            <v>-1.4574333708878839E-2</v>
          </cell>
          <cell r="P190" t="str">
            <v>Alicia</v>
          </cell>
        </row>
        <row r="191">
          <cell r="A191">
            <v>53002</v>
          </cell>
          <cell r="B191">
            <v>3970.5788849999999</v>
          </cell>
          <cell r="C191">
            <v>3496.6239912499996</v>
          </cell>
          <cell r="D191">
            <v>5294.1051799999996</v>
          </cell>
          <cell r="E191">
            <v>4662.1653216666655</v>
          </cell>
          <cell r="F191">
            <v>2658.9762503153152</v>
          </cell>
          <cell r="G191">
            <v>2341.5830331794291</v>
          </cell>
          <cell r="H191">
            <v>22424.032661411406</v>
          </cell>
          <cell r="I191">
            <v>11923.660315315314</v>
          </cell>
          <cell r="J191">
            <v>10500.372346096094</v>
          </cell>
          <cell r="K191">
            <v>22424.032661411409</v>
          </cell>
          <cell r="L191">
            <v>22424.017854489612</v>
          </cell>
          <cell r="M191">
            <v>-395.42814582844221</v>
          </cell>
          <cell r="N191">
            <v>0</v>
          </cell>
          <cell r="O191">
            <v>1.4806921797571704E-2</v>
          </cell>
          <cell r="P191" t="str">
            <v>Alicia</v>
          </cell>
        </row>
        <row r="192">
          <cell r="A192">
            <v>53004</v>
          </cell>
          <cell r="B192">
            <v>4208.3742769</v>
          </cell>
          <cell r="C192">
            <v>3580.7530154599999</v>
          </cell>
          <cell r="D192">
            <v>5611.1657025333334</v>
          </cell>
          <cell r="E192">
            <v>4774.3373539466656</v>
          </cell>
          <cell r="F192">
            <v>2818.2206118579579</v>
          </cell>
          <cell r="G192">
            <v>2397.9216890317716</v>
          </cell>
          <cell r="H192">
            <v>23390.77264972973</v>
          </cell>
          <cell r="I192">
            <v>12637.760591291291</v>
          </cell>
          <cell r="J192">
            <v>10753.012058438437</v>
          </cell>
          <cell r="K192">
            <v>23390.772649729726</v>
          </cell>
          <cell r="L192">
            <v>23390.777027026947</v>
          </cell>
          <cell r="M192">
            <v>-340.32294475679009</v>
          </cell>
          <cell r="N192">
            <v>0</v>
          </cell>
          <cell r="O192">
            <v>-4.3772972203441896E-3</v>
          </cell>
          <cell r="P192" t="str">
            <v>Alicia</v>
          </cell>
        </row>
        <row r="193">
          <cell r="A193">
            <v>53005</v>
          </cell>
          <cell r="B193">
            <v>2276.87</v>
          </cell>
          <cell r="C193">
            <v>2094.67</v>
          </cell>
          <cell r="D193">
            <v>3035.8266666666664</v>
          </cell>
          <cell r="E193">
            <v>2792.8933333333334</v>
          </cell>
          <cell r="F193">
            <v>1524.7507807807806</v>
          </cell>
          <cell r="G193">
            <v>1402.736966966967</v>
          </cell>
          <cell r="H193">
            <v>13127.747747747748</v>
          </cell>
          <cell r="I193">
            <v>6837.4474474474464</v>
          </cell>
          <cell r="J193">
            <v>6290.3003003003005</v>
          </cell>
          <cell r="K193">
            <v>13127.747747747748</v>
          </cell>
          <cell r="L193">
            <v>13127.727961309527</v>
          </cell>
          <cell r="M193">
            <v>-12493.44</v>
          </cell>
          <cell r="N193">
            <v>0</v>
          </cell>
          <cell r="O193">
            <v>1.9786438220762648E-2</v>
          </cell>
          <cell r="P193" t="str">
            <v>Alicia</v>
          </cell>
        </row>
        <row r="194">
          <cell r="A194">
            <v>54002</v>
          </cell>
          <cell r="B194">
            <v>1587.16</v>
          </cell>
          <cell r="C194">
            <v>2708.09</v>
          </cell>
          <cell r="D194">
            <v>2116.2133333333336</v>
          </cell>
          <cell r="E194">
            <v>3610.7866666666664</v>
          </cell>
          <cell r="F194">
            <v>1062.8729129129129</v>
          </cell>
          <cell r="G194">
            <v>1813.5257357357357</v>
          </cell>
          <cell r="H194">
            <v>12898.648648648648</v>
          </cell>
          <cell r="I194">
            <v>4766.2462462462463</v>
          </cell>
          <cell r="J194">
            <v>8132.402402402402</v>
          </cell>
          <cell r="K194">
            <v>12898.648648648648</v>
          </cell>
          <cell r="L194">
            <v>12898.672290178571</v>
          </cell>
          <cell r="M194">
            <v>-30280.99</v>
          </cell>
          <cell r="N194">
            <v>0</v>
          </cell>
          <cell r="O194">
            <v>-2.3641529922315385E-2</v>
          </cell>
          <cell r="P194" t="str">
            <v>Alicia</v>
          </cell>
        </row>
        <row r="195">
          <cell r="A195">
            <v>54003</v>
          </cell>
          <cell r="B195">
            <v>774.53</v>
          </cell>
          <cell r="C195">
            <v>2616.5500000000002</v>
          </cell>
          <cell r="D195">
            <v>1032.7066666666667</v>
          </cell>
          <cell r="E195">
            <v>3488.7333333333331</v>
          </cell>
          <cell r="F195">
            <v>518.67924924924921</v>
          </cell>
          <cell r="G195">
            <v>1752.2241741741741</v>
          </cell>
          <cell r="H195">
            <v>10183.423423423425</v>
          </cell>
          <cell r="I195">
            <v>2325.9159159159158</v>
          </cell>
          <cell r="J195">
            <v>7857.5075075075074</v>
          </cell>
          <cell r="K195">
            <v>10183.423423423423</v>
          </cell>
          <cell r="L195">
            <v>10183.400856875001</v>
          </cell>
          <cell r="M195">
            <v>-10124.502751573236</v>
          </cell>
          <cell r="N195">
            <v>0</v>
          </cell>
          <cell r="O195">
            <v>2.2566548421309562E-2</v>
          </cell>
          <cell r="P195" t="str">
            <v>Alicia</v>
          </cell>
        </row>
        <row r="196">
          <cell r="A196">
            <v>54004</v>
          </cell>
          <cell r="B196">
            <v>2510.23</v>
          </cell>
          <cell r="C196">
            <v>2181.42</v>
          </cell>
          <cell r="D196">
            <v>3346.9733333333329</v>
          </cell>
          <cell r="E196">
            <v>2908.56</v>
          </cell>
          <cell r="F196">
            <v>1681.0248948948947</v>
          </cell>
          <cell r="G196">
            <v>1460.8308108108108</v>
          </cell>
          <cell r="H196">
            <v>14089.039039039038</v>
          </cell>
          <cell r="I196">
            <v>7538.2282282282276</v>
          </cell>
          <cell r="J196">
            <v>6550.8108108108108</v>
          </cell>
          <cell r="K196">
            <v>14089.039039039038</v>
          </cell>
          <cell r="L196">
            <v>14089.022106398812</v>
          </cell>
          <cell r="M196">
            <v>-32134.5</v>
          </cell>
          <cell r="N196">
            <v>0</v>
          </cell>
          <cell r="O196">
            <v>1.6932640226514195E-2</v>
          </cell>
          <cell r="P196" t="str">
            <v>Mai</v>
          </cell>
        </row>
        <row r="197">
          <cell r="A197">
            <v>55001</v>
          </cell>
          <cell r="B197">
            <v>554.54</v>
          </cell>
          <cell r="C197">
            <v>1189.1199999999999</v>
          </cell>
          <cell r="D197">
            <v>739.38666666666654</v>
          </cell>
          <cell r="E197">
            <v>1585.4933333333331</v>
          </cell>
          <cell r="F197">
            <v>371.35861861861855</v>
          </cell>
          <cell r="G197">
            <v>796.31759759759757</v>
          </cell>
          <cell r="H197">
            <v>5236.2162162162149</v>
          </cell>
          <cell r="I197">
            <v>1665.285285285285</v>
          </cell>
          <cell r="J197">
            <v>3570.9309309309306</v>
          </cell>
          <cell r="K197">
            <v>5236.2162162162158</v>
          </cell>
          <cell r="L197">
            <v>5236.2147351038957</v>
          </cell>
          <cell r="M197">
            <v>-223.95770195896739</v>
          </cell>
          <cell r="N197">
            <v>0</v>
          </cell>
          <cell r="O197">
            <v>1.4811123201070586E-3</v>
          </cell>
          <cell r="P197" t="str">
            <v>Mai</v>
          </cell>
        </row>
        <row r="198">
          <cell r="A198">
            <v>55002</v>
          </cell>
          <cell r="B198">
            <v>2144.5500000000002</v>
          </cell>
          <cell r="C198">
            <v>1269.75</v>
          </cell>
          <cell r="D198">
            <v>2859.4</v>
          </cell>
          <cell r="E198">
            <v>1693</v>
          </cell>
          <cell r="F198">
            <v>1436.1400900900903</v>
          </cell>
          <cell r="G198">
            <v>850.31306306306305</v>
          </cell>
          <cell r="H198">
            <v>10253.153153153155</v>
          </cell>
          <cell r="I198">
            <v>6440.0900900900906</v>
          </cell>
          <cell r="J198">
            <v>3813.0630630630631</v>
          </cell>
          <cell r="K198">
            <v>10253.153153153155</v>
          </cell>
          <cell r="L198">
            <v>10253.162797415585</v>
          </cell>
          <cell r="M198">
            <v>-121.54099497735479</v>
          </cell>
          <cell r="N198">
            <v>0</v>
          </cell>
          <cell r="O198">
            <v>-9.644262430811068E-3</v>
          </cell>
          <cell r="P198" t="str">
            <v>Mai</v>
          </cell>
        </row>
        <row r="199">
          <cell r="A199">
            <v>55003</v>
          </cell>
          <cell r="B199">
            <v>2448.17</v>
          </cell>
          <cell r="C199">
            <v>1725.32</v>
          </cell>
          <cell r="D199">
            <v>3264.2266666666669</v>
          </cell>
          <cell r="E199">
            <v>2300.4266666666667</v>
          </cell>
          <cell r="F199">
            <v>1639.4651951951953</v>
          </cell>
          <cell r="G199">
            <v>1155.3944744744745</v>
          </cell>
          <cell r="H199">
            <v>12533.003003003003</v>
          </cell>
          <cell r="I199">
            <v>7351.8618618618621</v>
          </cell>
          <cell r="J199">
            <v>5181.1411411411409</v>
          </cell>
          <cell r="K199">
            <v>12533.003003003003</v>
          </cell>
          <cell r="L199">
            <v>12532.996575665891</v>
          </cell>
          <cell r="M199">
            <v>-13541.14</v>
          </cell>
          <cell r="N199">
            <v>0</v>
          </cell>
          <cell r="O199">
            <v>6.4273371117451461E-3</v>
          </cell>
          <cell r="P199" t="str">
            <v>Alicia</v>
          </cell>
        </row>
        <row r="200">
          <cell r="A200">
            <v>55004</v>
          </cell>
          <cell r="B200">
            <v>1841.74</v>
          </cell>
          <cell r="C200">
            <v>3302.32</v>
          </cell>
          <cell r="D200">
            <v>2455.6533333333332</v>
          </cell>
          <cell r="E200">
            <v>4403.0933333333332</v>
          </cell>
          <cell r="F200">
            <v>1233.3574174174175</v>
          </cell>
          <cell r="G200">
            <v>2211.4635435435434</v>
          </cell>
          <cell r="H200">
            <v>15447.627627627628</v>
          </cell>
          <cell r="I200">
            <v>5530.7507507507507</v>
          </cell>
          <cell r="J200">
            <v>9916.8768768768768</v>
          </cell>
          <cell r="K200">
            <v>15447.627627627628</v>
          </cell>
          <cell r="L200">
            <v>15447.619656962022</v>
          </cell>
          <cell r="M200">
            <v>-7357.1307213065957</v>
          </cell>
          <cell r="N200">
            <v>0</v>
          </cell>
          <cell r="O200">
            <v>7.9706656051712343E-3</v>
          </cell>
          <cell r="P200" t="str">
            <v>Mai</v>
          </cell>
        </row>
        <row r="201">
          <cell r="A201">
            <v>55005</v>
          </cell>
          <cell r="B201">
            <v>2974.69</v>
          </cell>
          <cell r="C201">
            <v>5052.5600000000004</v>
          </cell>
          <cell r="D201">
            <v>3966.2533333333336</v>
          </cell>
          <cell r="E201">
            <v>6736.7466666666669</v>
          </cell>
          <cell r="F201">
            <v>1992.0596696696698</v>
          </cell>
          <cell r="G201">
            <v>3383.5461861861863</v>
          </cell>
          <cell r="H201">
            <v>24105.855855855858</v>
          </cell>
          <cell r="I201">
            <v>8933.003003003003</v>
          </cell>
          <cell r="J201">
            <v>15172.852852852853</v>
          </cell>
          <cell r="K201">
            <v>24105.855855855858</v>
          </cell>
          <cell r="L201">
            <v>24105.848832</v>
          </cell>
          <cell r="M201">
            <v>-29074.02</v>
          </cell>
          <cell r="N201">
            <v>0</v>
          </cell>
          <cell r="O201">
            <v>7.0238558582786936E-3</v>
          </cell>
          <cell r="P201" t="str">
            <v>Mai</v>
          </cell>
        </row>
        <row r="202">
          <cell r="A202">
            <v>55007</v>
          </cell>
          <cell r="B202">
            <v>4615.71</v>
          </cell>
          <cell r="C202">
            <v>12628.98</v>
          </cell>
          <cell r="D202">
            <v>6154.28</v>
          </cell>
          <cell r="E202">
            <v>16838.64</v>
          </cell>
          <cell r="F202">
            <v>3091.0009909909909</v>
          </cell>
          <cell r="G202">
            <v>8457.2448648648642</v>
          </cell>
          <cell r="H202">
            <v>51785.855855855858</v>
          </cell>
          <cell r="I202">
            <v>13860.990990990991</v>
          </cell>
          <cell r="J202">
            <v>37924.86486486486</v>
          </cell>
          <cell r="K202">
            <v>51785.855855855851</v>
          </cell>
          <cell r="L202">
            <v>51785.839241100002</v>
          </cell>
          <cell r="M202">
            <v>-257396.93278782463</v>
          </cell>
          <cell r="N202">
            <v>0</v>
          </cell>
          <cell r="O202">
            <v>1.6614755848422647E-2</v>
          </cell>
          <cell r="P202" t="str">
            <v>Mai</v>
          </cell>
        </row>
        <row r="203">
          <cell r="A203">
            <v>56001</v>
          </cell>
          <cell r="B203">
            <v>6299.83</v>
          </cell>
          <cell r="C203">
            <v>2973.8</v>
          </cell>
          <cell r="D203">
            <v>8399.7733333333326</v>
          </cell>
          <cell r="E203">
            <v>3965.0666666666671</v>
          </cell>
          <cell r="F203">
            <v>4218.8050750750745</v>
          </cell>
          <cell r="G203">
            <v>1991.4636636636637</v>
          </cell>
          <cell r="H203">
            <v>27848.738738738739</v>
          </cell>
          <cell r="I203">
            <v>18918.408408408406</v>
          </cell>
          <cell r="J203">
            <v>8930.330330330331</v>
          </cell>
          <cell r="K203">
            <v>27848.738738738735</v>
          </cell>
          <cell r="L203">
            <v>27848.753900386906</v>
          </cell>
          <cell r="M203">
            <v>0</v>
          </cell>
          <cell r="N203">
            <v>0</v>
          </cell>
          <cell r="O203">
            <v>-1.51616481707606E-2</v>
          </cell>
          <cell r="P203" t="str">
            <v>Alicia</v>
          </cell>
        </row>
        <row r="204">
          <cell r="A204">
            <v>56002</v>
          </cell>
          <cell r="B204">
            <v>3593.04</v>
          </cell>
          <cell r="C204">
            <v>5846.56</v>
          </cell>
          <cell r="D204">
            <v>4790.72</v>
          </cell>
          <cell r="E204">
            <v>7795.4133333333339</v>
          </cell>
          <cell r="F204">
            <v>2406.1499099099096</v>
          </cell>
          <cell r="G204">
            <v>3915.2639039039041</v>
          </cell>
          <cell r="H204">
            <v>28347.147147147145</v>
          </cell>
          <cell r="I204">
            <v>10789.909909909909</v>
          </cell>
          <cell r="J204">
            <v>17557.237237237237</v>
          </cell>
          <cell r="K204">
            <v>28347.147147147145</v>
          </cell>
          <cell r="L204">
            <v>28347.155324196432</v>
          </cell>
          <cell r="M204">
            <v>-710.51896523529103</v>
          </cell>
          <cell r="N204">
            <v>0</v>
          </cell>
          <cell r="O204">
            <v>-8.1770492870418821E-3</v>
          </cell>
          <cell r="P204" t="str">
            <v>Alicia</v>
          </cell>
        </row>
        <row r="205">
          <cell r="A205">
            <v>56004</v>
          </cell>
          <cell r="B205">
            <v>4154.1400000000003</v>
          </cell>
          <cell r="C205">
            <v>4337.6400000000003</v>
          </cell>
          <cell r="D205">
            <v>5538.8533333333335</v>
          </cell>
          <cell r="E205">
            <v>5783.52</v>
          </cell>
          <cell r="F205">
            <v>2781.9015615615617</v>
          </cell>
          <cell r="G205">
            <v>2904.785945945946</v>
          </cell>
          <cell r="H205">
            <v>25500.840840840843</v>
          </cell>
          <cell r="I205">
            <v>12474.894894894895</v>
          </cell>
          <cell r="J205">
            <v>13025.945945945947</v>
          </cell>
          <cell r="K205">
            <v>25500.840840840843</v>
          </cell>
          <cell r="L205">
            <v>25500.860727176467</v>
          </cell>
          <cell r="M205">
            <v>-24439.332990334242</v>
          </cell>
          <cell r="N205">
            <v>0</v>
          </cell>
          <cell r="O205">
            <v>-1.9886335623596096E-2</v>
          </cell>
          <cell r="P205" t="str">
            <v>Alicia</v>
          </cell>
        </row>
        <row r="206">
          <cell r="A206">
            <v>56005</v>
          </cell>
          <cell r="B206">
            <v>825.81</v>
          </cell>
          <cell r="C206">
            <v>814.91</v>
          </cell>
          <cell r="D206">
            <v>1101.0799999999997</v>
          </cell>
          <cell r="E206">
            <v>1086.5466666666666</v>
          </cell>
          <cell r="F206">
            <v>553.01990990990976</v>
          </cell>
          <cell r="G206">
            <v>545.72051051051051</v>
          </cell>
          <cell r="H206">
            <v>4927.0870870870858</v>
          </cell>
          <cell r="I206">
            <v>2479.9099099099094</v>
          </cell>
          <cell r="J206">
            <v>2447.1771771771769</v>
          </cell>
          <cell r="K206">
            <v>4927.0870870870858</v>
          </cell>
          <cell r="L206">
            <v>4927.0710946623376</v>
          </cell>
          <cell r="M206">
            <v>-109.90397327505661</v>
          </cell>
          <cell r="N206">
            <v>0</v>
          </cell>
          <cell r="O206">
            <v>1.5992424748219491E-2</v>
          </cell>
          <cell r="P206" t="str">
            <v>Mai</v>
          </cell>
        </row>
        <row r="207">
          <cell r="A207">
            <v>56007</v>
          </cell>
          <cell r="B207">
            <v>2819.51</v>
          </cell>
          <cell r="C207">
            <v>2920.56</v>
          </cell>
          <cell r="D207">
            <v>3759.3466666666668</v>
          </cell>
          <cell r="E207">
            <v>3894.0799999999995</v>
          </cell>
          <cell r="F207">
            <v>1888.1403303303305</v>
          </cell>
          <cell r="G207">
            <v>1955.8104504504502</v>
          </cell>
          <cell r="H207">
            <v>17237.447447447448</v>
          </cell>
          <cell r="I207">
            <v>8466.996996996997</v>
          </cell>
          <cell r="J207">
            <v>8770.4504504504494</v>
          </cell>
          <cell r="K207">
            <v>17237.447447447448</v>
          </cell>
          <cell r="L207">
            <v>17237.431091772152</v>
          </cell>
          <cell r="M207">
            <v>-3288.8615004972844</v>
          </cell>
          <cell r="N207">
            <v>0</v>
          </cell>
          <cell r="O207">
            <v>1.635567529592663E-2</v>
          </cell>
          <cell r="P207" t="str">
            <v>Alicia</v>
          </cell>
        </row>
        <row r="208">
          <cell r="A208">
            <v>56009</v>
          </cell>
          <cell r="B208">
            <v>3502.99</v>
          </cell>
          <cell r="C208">
            <v>4008.91</v>
          </cell>
          <cell r="D208">
            <v>4670.6533333333327</v>
          </cell>
          <cell r="E208">
            <v>5345.2133333333331</v>
          </cell>
          <cell r="F208">
            <v>2345.8461561561558</v>
          </cell>
          <cell r="G208">
            <v>2684.6454354354355</v>
          </cell>
          <cell r="H208">
            <v>22558.258258258258</v>
          </cell>
          <cell r="I208">
            <v>10519.489489489488</v>
          </cell>
          <cell r="J208">
            <v>12038.768768768768</v>
          </cell>
          <cell r="K208">
            <v>22558.258258258255</v>
          </cell>
          <cell r="L208">
            <v>22558.264488482146</v>
          </cell>
          <cell r="M208">
            <v>-2121.9592984009159</v>
          </cell>
          <cell r="N208">
            <v>0</v>
          </cell>
          <cell r="O208">
            <v>-6.2302238911797758E-3</v>
          </cell>
          <cell r="P208" t="str">
            <v>Alicia</v>
          </cell>
        </row>
        <row r="209">
          <cell r="A209">
            <v>56010</v>
          </cell>
          <cell r="B209">
            <v>3182.28</v>
          </cell>
          <cell r="C209">
            <v>3976.16</v>
          </cell>
          <cell r="D209">
            <v>4243.04</v>
          </cell>
          <cell r="E209">
            <v>5301.5466666666662</v>
          </cell>
          <cell r="F209">
            <v>2131.0763963963964</v>
          </cell>
          <cell r="G209">
            <v>2662.7137537537537</v>
          </cell>
          <cell r="H209">
            <v>21496.816816816816</v>
          </cell>
          <cell r="I209">
            <v>9556.3963963963961</v>
          </cell>
          <cell r="J209">
            <v>11940.42042042042</v>
          </cell>
          <cell r="K209">
            <v>21496.816816816816</v>
          </cell>
          <cell r="L209">
            <v>21496.820213214287</v>
          </cell>
          <cell r="M209">
            <v>-20000.099999999999</v>
          </cell>
          <cell r="N209">
            <v>0</v>
          </cell>
          <cell r="O209">
            <v>-3.3963974710786715E-3</v>
          </cell>
          <cell r="P209" t="str">
            <v>Mai</v>
          </cell>
        </row>
        <row r="210">
          <cell r="A210">
            <v>56011</v>
          </cell>
          <cell r="B210">
            <v>6763.86</v>
          </cell>
          <cell r="C210">
            <v>2787.35</v>
          </cell>
          <cell r="D210">
            <v>9018.48</v>
          </cell>
          <cell r="E210">
            <v>3716.4666666666662</v>
          </cell>
          <cell r="F210">
            <v>4529.5518918918915</v>
          </cell>
          <cell r="G210">
            <v>1866.6037537537536</v>
          </cell>
          <cell r="H210">
            <v>28682.312312312311</v>
          </cell>
          <cell r="I210">
            <v>20311.89189189189</v>
          </cell>
          <cell r="J210">
            <v>8370.4204204204198</v>
          </cell>
          <cell r="K210">
            <v>28682.312312312308</v>
          </cell>
          <cell r="L210">
            <v>28682.324992000005</v>
          </cell>
          <cell r="M210">
            <v>-912.97</v>
          </cell>
          <cell r="N210">
            <v>0</v>
          </cell>
          <cell r="O210">
            <v>-1.2679687697527697E-2</v>
          </cell>
          <cell r="P210" t="str">
            <v>Alicia</v>
          </cell>
        </row>
        <row r="211">
          <cell r="A211">
            <v>57001</v>
          </cell>
          <cell r="B211">
            <v>3165.3</v>
          </cell>
          <cell r="C211">
            <v>2931.49</v>
          </cell>
          <cell r="D211">
            <v>4220.3999999999996</v>
          </cell>
          <cell r="E211">
            <v>3908.6533333333332</v>
          </cell>
          <cell r="F211">
            <v>2119.7054054054051</v>
          </cell>
          <cell r="G211">
            <v>1963.12993993994</v>
          </cell>
          <cell r="H211">
            <v>18308.678678678676</v>
          </cell>
          <cell r="I211">
            <v>9505.405405405405</v>
          </cell>
          <cell r="J211">
            <v>8803.2732732732729</v>
          </cell>
          <cell r="K211">
            <v>18308.678678678676</v>
          </cell>
          <cell r="L211">
            <v>18308.660728800005</v>
          </cell>
          <cell r="M211">
            <v>-4782.531485363781</v>
          </cell>
          <cell r="N211">
            <v>0</v>
          </cell>
          <cell r="O211">
            <v>1.7949878671061015E-2</v>
          </cell>
          <cell r="P211" t="str">
            <v>Mai</v>
          </cell>
        </row>
        <row r="212">
          <cell r="A212">
            <v>57002</v>
          </cell>
          <cell r="B212">
            <v>1536.58</v>
          </cell>
          <cell r="C212">
            <v>540.29999999999995</v>
          </cell>
          <cell r="D212">
            <v>2048.7733333333331</v>
          </cell>
          <cell r="E212">
            <v>720.39999999999986</v>
          </cell>
          <cell r="F212">
            <v>1029.001021021021</v>
          </cell>
          <cell r="G212">
            <v>361.82252252252243</v>
          </cell>
          <cell r="H212">
            <v>6236.8768768768768</v>
          </cell>
          <cell r="I212">
            <v>4614.3543543543537</v>
          </cell>
          <cell r="J212">
            <v>1622.5225225225222</v>
          </cell>
          <cell r="K212">
            <v>6236.8768768768759</v>
          </cell>
          <cell r="L212">
            <v>6236.8592396178565</v>
          </cell>
          <cell r="M212">
            <v>0</v>
          </cell>
          <cell r="N212">
            <v>0</v>
          </cell>
          <cell r="O212">
            <v>1.7637259019466001E-2</v>
          </cell>
          <cell r="P212" t="str">
            <v>Alicia</v>
          </cell>
        </row>
        <row r="213">
          <cell r="A213">
            <v>58001</v>
          </cell>
          <cell r="B213">
            <v>1148.6400000000001</v>
          </cell>
          <cell r="C213">
            <v>2769.74</v>
          </cell>
          <cell r="D213">
            <v>1531.52</v>
          </cell>
          <cell r="E213">
            <v>3692.9866666666667</v>
          </cell>
          <cell r="F213">
            <v>769.20936936936937</v>
          </cell>
          <cell r="G213">
            <v>1854.8108708708708</v>
          </cell>
          <cell r="H213">
            <v>11766.906906906906</v>
          </cell>
          <cell r="I213">
            <v>3449.3693693693695</v>
          </cell>
          <cell r="J213">
            <v>8317.537537537537</v>
          </cell>
          <cell r="K213">
            <v>11766.906906906906</v>
          </cell>
          <cell r="L213">
            <v>11766.90835159286</v>
          </cell>
          <cell r="M213">
            <v>-5682.38</v>
          </cell>
          <cell r="N213">
            <v>0</v>
          </cell>
          <cell r="O213">
            <v>-1.4446859531744849E-3</v>
          </cell>
          <cell r="P213" t="str">
            <v>Alicia</v>
          </cell>
        </row>
        <row r="214">
          <cell r="A214">
            <v>58002</v>
          </cell>
          <cell r="B214">
            <v>4859.82</v>
          </cell>
          <cell r="C214">
            <v>3072.98</v>
          </cell>
          <cell r="D214">
            <v>6479.7599999999993</v>
          </cell>
          <cell r="E214">
            <v>4097.3066666666664</v>
          </cell>
          <cell r="F214">
            <v>3254.4740540540538</v>
          </cell>
          <cell r="G214">
            <v>2057.8815015015016</v>
          </cell>
          <cell r="H214">
            <v>23822.222222222223</v>
          </cell>
          <cell r="I214">
            <v>14594.054054054053</v>
          </cell>
          <cell r="J214">
            <v>9228.1681681681675</v>
          </cell>
          <cell r="K214">
            <v>23822.222222222219</v>
          </cell>
          <cell r="L214">
            <v>23822.230429555555</v>
          </cell>
          <cell r="M214">
            <v>-41625.18728253986</v>
          </cell>
          <cell r="N214">
            <v>0</v>
          </cell>
          <cell r="O214">
            <v>-8.2073333360312972E-3</v>
          </cell>
          <cell r="P214" t="str">
            <v>Mai</v>
          </cell>
        </row>
        <row r="215">
          <cell r="A215">
            <v>59001</v>
          </cell>
          <cell r="B215">
            <v>11282.21</v>
          </cell>
          <cell r="C215">
            <v>6341.06</v>
          </cell>
          <cell r="D215">
            <v>15042.946666666663</v>
          </cell>
          <cell r="E215">
            <v>8454.7466666666678</v>
          </cell>
          <cell r="F215">
            <v>7555.3538438438427</v>
          </cell>
          <cell r="G215">
            <v>4246.4155555555553</v>
          </cell>
          <cell r="H215">
            <v>52922.732732732729</v>
          </cell>
          <cell r="I215">
            <v>33880.510510510503</v>
          </cell>
          <cell r="J215">
            <v>19042.222222222223</v>
          </cell>
          <cell r="K215">
            <v>52922.732732732722</v>
          </cell>
          <cell r="L215">
            <v>52922.735324411791</v>
          </cell>
          <cell r="M215">
            <v>-122316.51615440019</v>
          </cell>
          <cell r="N215">
            <v>0</v>
          </cell>
          <cell r="O215">
            <v>-2.5916790691553615E-3</v>
          </cell>
          <cell r="P215" t="str">
            <v>Alicia</v>
          </cell>
        </row>
        <row r="216">
          <cell r="A216">
            <v>59003</v>
          </cell>
          <cell r="B216">
            <v>6572.45</v>
          </cell>
          <cell r="C216">
            <v>4372.26</v>
          </cell>
          <cell r="D216">
            <v>8763.2666666666664</v>
          </cell>
          <cell r="E216">
            <v>5829.68</v>
          </cell>
          <cell r="F216">
            <v>4401.3704204204205</v>
          </cell>
          <cell r="G216">
            <v>2927.9699099099098</v>
          </cell>
          <cell r="H216">
            <v>32866.996996996997</v>
          </cell>
          <cell r="I216">
            <v>19737.087087087086</v>
          </cell>
          <cell r="J216">
            <v>13129.909909909909</v>
          </cell>
          <cell r="K216">
            <v>32866.996996996997</v>
          </cell>
          <cell r="L216">
            <v>32866.996375294111</v>
          </cell>
          <cell r="M216">
            <v>-114132.88049487506</v>
          </cell>
          <cell r="N216">
            <v>0</v>
          </cell>
          <cell r="O216">
            <v>6.2170288583729416E-4</v>
          </cell>
          <cell r="P216" t="str">
            <v>Alicia</v>
          </cell>
        </row>
        <row r="217">
          <cell r="A217">
            <v>60003</v>
          </cell>
          <cell r="B217">
            <v>7193.57</v>
          </cell>
          <cell r="C217">
            <v>7645.1</v>
          </cell>
          <cell r="D217">
            <v>9591.4266666666663</v>
          </cell>
          <cell r="E217">
            <v>10193.466666666667</v>
          </cell>
          <cell r="F217">
            <v>4817.3156456456454</v>
          </cell>
          <cell r="G217">
            <v>5119.6915915915915</v>
          </cell>
          <cell r="H217">
            <v>44560.570570570562</v>
          </cell>
          <cell r="I217">
            <v>21602.312312312311</v>
          </cell>
          <cell r="J217">
            <v>22958.258258258258</v>
          </cell>
          <cell r="K217">
            <v>44560.57057057057</v>
          </cell>
          <cell r="L217">
            <v>44560.584766407672</v>
          </cell>
          <cell r="M217">
            <v>-179043.67</v>
          </cell>
          <cell r="N217">
            <v>0</v>
          </cell>
          <cell r="O217">
            <v>-1.4195837102306541E-2</v>
          </cell>
          <cell r="P217" t="str">
            <v>Alicia</v>
          </cell>
        </row>
        <row r="218">
          <cell r="A218">
            <v>60006</v>
          </cell>
          <cell r="B218">
            <v>4223.24</v>
          </cell>
          <cell r="C218">
            <v>2199.63</v>
          </cell>
          <cell r="D218">
            <v>5630.9866666666658</v>
          </cell>
          <cell r="E218">
            <v>2932.84</v>
          </cell>
          <cell r="F218">
            <v>2828.1757357357351</v>
          </cell>
          <cell r="G218">
            <v>1473.0254954954955</v>
          </cell>
          <cell r="H218">
            <v>19287.897897897896</v>
          </cell>
          <cell r="I218">
            <v>12682.4024024024</v>
          </cell>
          <cell r="J218">
            <v>6605.4954954954956</v>
          </cell>
          <cell r="K218">
            <v>19287.897897897896</v>
          </cell>
          <cell r="L218">
            <v>19287.886554027777</v>
          </cell>
          <cell r="M218">
            <v>-45029.06</v>
          </cell>
          <cell r="N218">
            <v>0</v>
          </cell>
          <cell r="O218">
            <v>1.1343870119162602E-2</v>
          </cell>
          <cell r="P218" t="str">
            <v>Mai</v>
          </cell>
        </row>
        <row r="219">
          <cell r="A219">
            <v>60007</v>
          </cell>
          <cell r="B219">
            <v>7468.05</v>
          </cell>
          <cell r="C219">
            <v>3827.7500000000005</v>
          </cell>
          <cell r="D219">
            <v>9957.4</v>
          </cell>
          <cell r="E219">
            <v>5103.666666666667</v>
          </cell>
          <cell r="F219">
            <v>5001.1265765765766</v>
          </cell>
          <cell r="G219">
            <v>2563.3280780780783</v>
          </cell>
          <cell r="H219">
            <v>33921.321321321324</v>
          </cell>
          <cell r="I219">
            <v>22426.576576576575</v>
          </cell>
          <cell r="J219">
            <v>11494.744744744745</v>
          </cell>
          <cell r="K219">
            <v>33921.321321321317</v>
          </cell>
          <cell r="L219">
            <v>33921.34493023809</v>
          </cell>
          <cell r="M219">
            <v>-168364.78</v>
          </cell>
          <cell r="N219">
            <v>0</v>
          </cell>
          <cell r="O219">
            <v>-2.3608916773810051E-2</v>
          </cell>
          <cell r="P219" t="str">
            <v>Mai</v>
          </cell>
        </row>
        <row r="220">
          <cell r="A220">
            <v>60008</v>
          </cell>
          <cell r="B220">
            <v>2893.85</v>
          </cell>
          <cell r="C220">
            <v>1332.21</v>
          </cell>
          <cell r="D220">
            <v>3858.4666666666667</v>
          </cell>
          <cell r="E220">
            <v>1776.28</v>
          </cell>
          <cell r="F220">
            <v>1937.9235735735735</v>
          </cell>
          <cell r="G220">
            <v>892.14063063063065</v>
          </cell>
          <cell r="H220">
            <v>12690.870870870871</v>
          </cell>
          <cell r="I220">
            <v>8690.2402402402404</v>
          </cell>
          <cell r="J220">
            <v>4000.6306306306305</v>
          </cell>
          <cell r="K220">
            <v>12690.870870870871</v>
          </cell>
          <cell r="L220">
            <v>12690.846971726192</v>
          </cell>
          <cell r="M220">
            <v>-19043.759999999998</v>
          </cell>
          <cell r="N220">
            <v>0</v>
          </cell>
          <cell r="O220">
            <v>2.3899144678580342E-2</v>
          </cell>
          <cell r="P220" t="str">
            <v>Alicia</v>
          </cell>
        </row>
        <row r="221">
          <cell r="A221">
            <v>61002</v>
          </cell>
          <cell r="B221">
            <v>6354.87</v>
          </cell>
          <cell r="C221">
            <v>5808.1</v>
          </cell>
          <cell r="D221">
            <v>8473.159999999998</v>
          </cell>
          <cell r="E221">
            <v>7744.1333333333332</v>
          </cell>
          <cell r="F221">
            <v>4255.6636936936929</v>
          </cell>
          <cell r="G221">
            <v>3889.5084084084083</v>
          </cell>
          <cell r="H221">
            <v>36525.435435435429</v>
          </cell>
          <cell r="I221">
            <v>19083.693693693691</v>
          </cell>
          <cell r="J221">
            <v>17441.741741741742</v>
          </cell>
          <cell r="K221">
            <v>36525.435435435429</v>
          </cell>
          <cell r="L221">
            <v>36525.420635744042</v>
          </cell>
          <cell r="M221">
            <v>-27717.75859191452</v>
          </cell>
          <cell r="N221">
            <v>0</v>
          </cell>
          <cell r="O221">
            <v>1.4799691387452185E-2</v>
          </cell>
          <cell r="P221" t="str">
            <v>Mai</v>
          </cell>
        </row>
        <row r="222">
          <cell r="A222">
            <v>61003</v>
          </cell>
          <cell r="B222">
            <v>6106.72</v>
          </cell>
          <cell r="C222">
            <v>5115.53</v>
          </cell>
          <cell r="D222">
            <v>8142.2933333333331</v>
          </cell>
          <cell r="E222">
            <v>6820.706666666666</v>
          </cell>
          <cell r="F222">
            <v>4089.4851651651652</v>
          </cell>
          <cell r="G222">
            <v>3425.7152852852851</v>
          </cell>
          <cell r="H222">
            <v>33700.450450450451</v>
          </cell>
          <cell r="I222">
            <v>18338.498498498499</v>
          </cell>
          <cell r="J222">
            <v>15361.951951951951</v>
          </cell>
          <cell r="K222">
            <v>33700.450450450451</v>
          </cell>
          <cell r="L222">
            <v>33700.461254166672</v>
          </cell>
          <cell r="M222">
            <v>-8611.4621218616303</v>
          </cell>
          <cell r="N222">
            <v>0</v>
          </cell>
          <cell r="O222">
            <v>-1.0803716220834758E-2</v>
          </cell>
          <cell r="P222" t="str">
            <v>Mai</v>
          </cell>
        </row>
        <row r="223">
          <cell r="A223">
            <v>62002</v>
          </cell>
          <cell r="B223">
            <v>1444.08</v>
          </cell>
          <cell r="C223">
            <v>1713.99</v>
          </cell>
          <cell r="D223">
            <v>1925.4399999999998</v>
          </cell>
          <cell r="E223">
            <v>2285.3200000000002</v>
          </cell>
          <cell r="F223">
            <v>967.0565765765765</v>
          </cell>
          <cell r="G223">
            <v>1147.8071171171171</v>
          </cell>
          <cell r="H223">
            <v>9483.6936936936945</v>
          </cell>
          <cell r="I223">
            <v>4336.5765765765764</v>
          </cell>
          <cell r="J223">
            <v>5147.1171171171172</v>
          </cell>
          <cell r="K223">
            <v>9483.6936936936945</v>
          </cell>
          <cell r="L223">
            <v>9483.6892622142859</v>
          </cell>
          <cell r="M223">
            <v>-10009.93</v>
          </cell>
          <cell r="N223">
            <v>0</v>
          </cell>
          <cell r="O223">
            <v>4.4314794085948961E-3</v>
          </cell>
          <cell r="P223" t="str">
            <v>Mai</v>
          </cell>
        </row>
        <row r="224">
          <cell r="A224">
            <v>62003</v>
          </cell>
          <cell r="B224">
            <v>410.73</v>
          </cell>
          <cell r="C224">
            <v>168.08</v>
          </cell>
          <cell r="D224">
            <v>547.64</v>
          </cell>
          <cell r="E224">
            <v>224.10666666666668</v>
          </cell>
          <cell r="F224">
            <v>275.0534234234234</v>
          </cell>
          <cell r="G224">
            <v>112.55807807807808</v>
          </cell>
          <cell r="H224">
            <v>1738.1681681681682</v>
          </cell>
          <cell r="I224">
            <v>1233.4234234234234</v>
          </cell>
          <cell r="J224">
            <v>504.74474474474476</v>
          </cell>
          <cell r="K224">
            <v>1738.1681681681682</v>
          </cell>
          <cell r="L224">
            <v>1738.1713118376622</v>
          </cell>
          <cell r="M224">
            <v>-12664.10664713139</v>
          </cell>
          <cell r="N224">
            <v>0</v>
          </cell>
          <cell r="O224">
            <v>-3.1436694939657173E-3</v>
          </cell>
          <cell r="P224" t="str">
            <v>Mai</v>
          </cell>
        </row>
        <row r="225">
          <cell r="A225">
            <v>62004</v>
          </cell>
          <cell r="B225">
            <v>2681.22</v>
          </cell>
          <cell r="C225">
            <v>4278.79</v>
          </cell>
          <cell r="D225">
            <v>3574.9599999999996</v>
          </cell>
          <cell r="E225">
            <v>5705.0533333333324</v>
          </cell>
          <cell r="F225">
            <v>1795.5317117117115</v>
          </cell>
          <cell r="G225">
            <v>2865.3758858858855</v>
          </cell>
          <cell r="H225">
            <v>20900.930930930928</v>
          </cell>
          <cell r="I225">
            <v>8051.7117117117104</v>
          </cell>
          <cell r="J225">
            <v>12849.219219219218</v>
          </cell>
          <cell r="K225">
            <v>20900.930930930928</v>
          </cell>
          <cell r="L225">
            <v>20900.940155714285</v>
          </cell>
          <cell r="M225">
            <v>-11698.233052229811</v>
          </cell>
          <cell r="N225">
            <v>0</v>
          </cell>
          <cell r="O225">
            <v>-9.2247833563305903E-3</v>
          </cell>
          <cell r="P225" t="str">
            <v>Mai</v>
          </cell>
        </row>
        <row r="226">
          <cell r="A226">
            <v>62006</v>
          </cell>
          <cell r="B226">
            <v>2991.74</v>
          </cell>
          <cell r="C226">
            <v>449.43</v>
          </cell>
          <cell r="D226">
            <v>3988.9866666666662</v>
          </cell>
          <cell r="E226">
            <v>599.24</v>
          </cell>
          <cell r="F226">
            <v>2003.4775375375373</v>
          </cell>
          <cell r="G226">
            <v>300.96963963963964</v>
          </cell>
          <cell r="H226">
            <v>10333.843843843842</v>
          </cell>
          <cell r="I226">
            <v>8984.2042042042031</v>
          </cell>
          <cell r="J226">
            <v>1349.6396396396397</v>
          </cell>
          <cell r="K226">
            <v>10333.843843843842</v>
          </cell>
          <cell r="L226">
            <v>10333.845811666664</v>
          </cell>
          <cell r="M226">
            <v>-476.34692187159999</v>
          </cell>
          <cell r="N226">
            <v>0</v>
          </cell>
          <cell r="O226">
            <v>-1.9678228218253935E-3</v>
          </cell>
          <cell r="P226" t="str">
            <v>Mai</v>
          </cell>
        </row>
        <row r="227">
          <cell r="A227">
            <v>62007</v>
          </cell>
          <cell r="B227">
            <v>982.35</v>
          </cell>
          <cell r="C227">
            <v>2244.3000000000002</v>
          </cell>
          <cell r="D227">
            <v>1309.8</v>
          </cell>
          <cell r="E227">
            <v>2992.4</v>
          </cell>
          <cell r="F227">
            <v>657.85</v>
          </cell>
          <cell r="G227">
            <v>1502.9396396396396</v>
          </cell>
          <cell r="H227">
            <v>9689.6396396396412</v>
          </cell>
          <cell r="I227">
            <v>2950</v>
          </cell>
          <cell r="J227">
            <v>6739.6396396396394</v>
          </cell>
          <cell r="K227">
            <v>9689.6396396396394</v>
          </cell>
          <cell r="L227">
            <v>9689.6398235294109</v>
          </cell>
          <cell r="M227">
            <v>-92406.715976606603</v>
          </cell>
          <cell r="N227">
            <v>0</v>
          </cell>
          <cell r="O227">
            <v>-1.8388977150607388E-4</v>
          </cell>
          <cell r="P227" t="str">
            <v>Alicia</v>
          </cell>
        </row>
        <row r="228">
          <cell r="A228">
            <v>62008</v>
          </cell>
          <cell r="B228">
            <v>4370.76</v>
          </cell>
          <cell r="C228">
            <v>1226.54</v>
          </cell>
          <cell r="D228">
            <v>5827.68</v>
          </cell>
          <cell r="E228">
            <v>1635.3866666666665</v>
          </cell>
          <cell r="F228">
            <v>2926.9654054054054</v>
          </cell>
          <cell r="G228">
            <v>821.37663663663659</v>
          </cell>
          <cell r="H228">
            <v>16808.708708708709</v>
          </cell>
          <cell r="I228">
            <v>13125.405405405405</v>
          </cell>
          <cell r="J228">
            <v>3683.303303303303</v>
          </cell>
          <cell r="K228">
            <v>16808.708708708709</v>
          </cell>
          <cell r="L228">
            <v>16808.708810214281</v>
          </cell>
          <cell r="M228">
            <v>-6114.03</v>
          </cell>
          <cell r="N228">
            <v>0</v>
          </cell>
          <cell r="O228">
            <v>-1.0150557136512361E-4</v>
          </cell>
          <cell r="P228" t="str">
            <v>Mai</v>
          </cell>
        </row>
        <row r="229">
          <cell r="A229">
            <v>62010</v>
          </cell>
          <cell r="B229">
            <v>3932.32</v>
          </cell>
          <cell r="C229">
            <v>3550.33</v>
          </cell>
          <cell r="D229">
            <v>5243.0933333333332</v>
          </cell>
          <cell r="E229">
            <v>4733.7733333333335</v>
          </cell>
          <cell r="F229">
            <v>2633.3554354354355</v>
          </cell>
          <cell r="G229">
            <v>2377.5483183183183</v>
          </cell>
          <cell r="H229">
            <v>22470.420420420418</v>
          </cell>
          <cell r="I229">
            <v>11808.768768768768</v>
          </cell>
          <cell r="J229">
            <v>10661.651651651651</v>
          </cell>
          <cell r="K229">
            <v>22470.420420420422</v>
          </cell>
          <cell r="L229">
            <v>22470.42222</v>
          </cell>
          <cell r="M229">
            <v>-17135.57</v>
          </cell>
          <cell r="N229">
            <v>0</v>
          </cell>
          <cell r="O229">
            <v>-1.7995795788010582E-3</v>
          </cell>
          <cell r="P229" t="str">
            <v>Alicia</v>
          </cell>
        </row>
        <row r="230">
          <cell r="A230">
            <v>62012</v>
          </cell>
          <cell r="B230">
            <v>1128.57</v>
          </cell>
          <cell r="C230">
            <v>5633.57</v>
          </cell>
          <cell r="D230">
            <v>1504.7599999999998</v>
          </cell>
          <cell r="E230">
            <v>7511.4266666666663</v>
          </cell>
          <cell r="F230">
            <v>755.76909909909898</v>
          </cell>
          <cell r="G230">
            <v>3772.6309609609607</v>
          </cell>
          <cell r="H230">
            <v>20306.726726726723</v>
          </cell>
          <cell r="I230">
            <v>3389.0990990990986</v>
          </cell>
          <cell r="J230">
            <v>16917.627627627626</v>
          </cell>
          <cell r="K230">
            <v>20306.726726726723</v>
          </cell>
          <cell r="L230">
            <v>20306.70660684524</v>
          </cell>
          <cell r="M230">
            <v>0</v>
          </cell>
          <cell r="N230">
            <v>0</v>
          </cell>
          <cell r="O230">
            <v>2.0119881482969504E-2</v>
          </cell>
          <cell r="P230" t="str">
            <v>Mai</v>
          </cell>
        </row>
        <row r="231">
          <cell r="A231">
            <v>62015</v>
          </cell>
          <cell r="B231">
            <v>4275.55</v>
          </cell>
          <cell r="C231">
            <v>9238.6200000000008</v>
          </cell>
          <cell r="D231">
            <v>5700.7333333333336</v>
          </cell>
          <cell r="E231">
            <v>12318.160000000002</v>
          </cell>
          <cell r="F231">
            <v>2863.2061561561563</v>
          </cell>
          <cell r="G231">
            <v>6186.8236036036042</v>
          </cell>
          <cell r="H231">
            <v>40583.093093093099</v>
          </cell>
          <cell r="I231">
            <v>12839.48948948949</v>
          </cell>
          <cell r="J231">
            <v>27743.603603603606</v>
          </cell>
          <cell r="K231">
            <v>40583.093093093092</v>
          </cell>
          <cell r="L231">
            <v>40583.111043214289</v>
          </cell>
          <cell r="M231">
            <v>-72001.140921209546</v>
          </cell>
          <cell r="N231">
            <v>0</v>
          </cell>
          <cell r="O231">
            <v>-1.795012119691819E-2</v>
          </cell>
          <cell r="P231" t="str">
            <v>Mai</v>
          </cell>
        </row>
        <row r="232">
          <cell r="A232">
            <v>62016</v>
          </cell>
          <cell r="B232">
            <v>2936.91</v>
          </cell>
          <cell r="C232">
            <v>6012.61</v>
          </cell>
          <cell r="D232">
            <v>3915.8799999999997</v>
          </cell>
          <cell r="E232">
            <v>8016.8133333333326</v>
          </cell>
          <cell r="F232">
            <v>1966.7595495495493</v>
          </cell>
          <cell r="G232">
            <v>4026.4625525525521</v>
          </cell>
          <cell r="H232">
            <v>26875.435435435433</v>
          </cell>
          <cell r="I232">
            <v>8819.5495495495488</v>
          </cell>
          <cell r="J232">
            <v>18055.885885885884</v>
          </cell>
          <cell r="K232">
            <v>26875.435435435433</v>
          </cell>
          <cell r="L232">
            <v>26875.426469999999</v>
          </cell>
          <cell r="M232">
            <v>-6918.9097171112317</v>
          </cell>
          <cell r="N232">
            <v>0</v>
          </cell>
          <cell r="O232">
            <v>8.9654354342201259E-3</v>
          </cell>
          <cell r="P232" t="str">
            <v>Alicia</v>
          </cell>
        </row>
        <row r="233">
          <cell r="A233">
            <v>62017</v>
          </cell>
          <cell r="B233">
            <v>7991.22</v>
          </cell>
          <cell r="C233">
            <v>8620.98</v>
          </cell>
          <cell r="D233">
            <v>10654.96</v>
          </cell>
          <cell r="E233">
            <v>11494.64</v>
          </cell>
          <cell r="F233">
            <v>5351.4776576576569</v>
          </cell>
          <cell r="G233">
            <v>5773.2088288288287</v>
          </cell>
          <cell r="H233">
            <v>49886.486486486487</v>
          </cell>
          <cell r="I233">
            <v>23997.657657657655</v>
          </cell>
          <cell r="J233">
            <v>25888.828828828828</v>
          </cell>
          <cell r="K233">
            <v>49886.486486486479</v>
          </cell>
          <cell r="L233">
            <v>49886.470897499988</v>
          </cell>
          <cell r="M233">
            <v>-1500.31</v>
          </cell>
          <cell r="N233">
            <v>0</v>
          </cell>
          <cell r="O233">
            <v>1.5588986490911338E-2</v>
          </cell>
          <cell r="P233" t="str">
            <v>Alicia</v>
          </cell>
        </row>
        <row r="234">
          <cell r="A234">
            <v>62019</v>
          </cell>
          <cell r="B234">
            <v>2748.11</v>
          </cell>
          <cell r="C234">
            <v>729.55</v>
          </cell>
          <cell r="D234">
            <v>3664.146666666667</v>
          </cell>
          <cell r="E234">
            <v>972.73333333333312</v>
          </cell>
          <cell r="F234">
            <v>1840.3259159159161</v>
          </cell>
          <cell r="G234">
            <v>488.55750750750741</v>
          </cell>
          <cell r="H234">
            <v>10443.423423423425</v>
          </cell>
          <cell r="I234">
            <v>8252.5825825825832</v>
          </cell>
          <cell r="J234">
            <v>2190.8408408408404</v>
          </cell>
          <cell r="K234">
            <v>10443.423423423425</v>
          </cell>
          <cell r="L234">
            <v>10443.41843797619</v>
          </cell>
          <cell r="M234">
            <v>-665.56092076347159</v>
          </cell>
          <cell r="N234">
            <v>0</v>
          </cell>
          <cell r="O234">
            <v>4.9854472345032264E-3</v>
          </cell>
          <cell r="P234" t="str">
            <v>Mai</v>
          </cell>
        </row>
        <row r="235">
          <cell r="A235">
            <v>62022</v>
          </cell>
          <cell r="B235">
            <v>1868.59</v>
          </cell>
          <cell r="C235">
            <v>2013.49</v>
          </cell>
          <cell r="D235">
            <v>2491.4533333333329</v>
          </cell>
          <cell r="E235">
            <v>2684.6533333333332</v>
          </cell>
          <cell r="F235">
            <v>1251.3380480480478</v>
          </cell>
          <cell r="G235">
            <v>1348.3731831831831</v>
          </cell>
          <cell r="H235">
            <v>11657.897897897898</v>
          </cell>
          <cell r="I235">
            <v>5611.3813813813804</v>
          </cell>
          <cell r="J235">
            <v>6046.5165165165163</v>
          </cell>
          <cell r="K235">
            <v>11657.897897897896</v>
          </cell>
          <cell r="L235">
            <v>11657.885821428572</v>
          </cell>
          <cell r="M235">
            <v>-2774.8307292262498</v>
          </cell>
          <cell r="N235">
            <v>0</v>
          </cell>
          <cell r="O235">
            <v>1.2076469323801575E-2</v>
          </cell>
          <cell r="P235" t="str">
            <v>Alicia</v>
          </cell>
        </row>
        <row r="236">
          <cell r="A236">
            <v>62026</v>
          </cell>
          <cell r="B236">
            <v>3423.94</v>
          </cell>
          <cell r="C236">
            <v>4403.05</v>
          </cell>
          <cell r="D236">
            <v>4565.2533333333331</v>
          </cell>
          <cell r="E236">
            <v>5870.7333333333336</v>
          </cell>
          <cell r="F236">
            <v>2292.9087687687688</v>
          </cell>
          <cell r="G236">
            <v>2948.5890390390391</v>
          </cell>
          <cell r="H236">
            <v>23504.474474474471</v>
          </cell>
          <cell r="I236">
            <v>10282.102102102102</v>
          </cell>
          <cell r="J236">
            <v>13222.372372372372</v>
          </cell>
          <cell r="K236">
            <v>23504.474474474475</v>
          </cell>
          <cell r="L236">
            <v>23504.401385714289</v>
          </cell>
          <cell r="M236">
            <v>-5268.8557864635932</v>
          </cell>
          <cell r="N236">
            <v>0</v>
          </cell>
          <cell r="O236">
            <v>7.308876018578303E-2</v>
          </cell>
          <cell r="P236" t="str">
            <v>Alicia</v>
          </cell>
        </row>
        <row r="237">
          <cell r="A237">
            <v>62027</v>
          </cell>
          <cell r="B237">
            <v>5548.95</v>
          </cell>
          <cell r="C237">
            <v>2127.85</v>
          </cell>
          <cell r="D237">
            <v>7398.6</v>
          </cell>
          <cell r="E237">
            <v>2837.1333333333328</v>
          </cell>
          <cell r="F237">
            <v>3715.9635135135136</v>
          </cell>
          <cell r="G237">
            <v>1424.9566066066063</v>
          </cell>
          <cell r="H237">
            <v>23053.453453453454</v>
          </cell>
          <cell r="I237">
            <v>16663.513513513513</v>
          </cell>
          <cell r="J237">
            <v>6389.939939939939</v>
          </cell>
          <cell r="K237">
            <v>23053.453453453454</v>
          </cell>
          <cell r="L237">
            <v>23053.446865525966</v>
          </cell>
          <cell r="M237">
            <v>-33.848729655133866</v>
          </cell>
          <cell r="N237">
            <v>0</v>
          </cell>
          <cell r="O237">
            <v>6.587927487998968E-3</v>
          </cell>
          <cell r="P237" t="str">
            <v>Mai</v>
          </cell>
        </row>
        <row r="238">
          <cell r="A238">
            <v>62028</v>
          </cell>
          <cell r="B238">
            <v>3293.4</v>
          </cell>
          <cell r="C238">
            <v>1172.52</v>
          </cell>
          <cell r="D238">
            <v>4391.2000000000007</v>
          </cell>
          <cell r="E238">
            <v>1563.36</v>
          </cell>
          <cell r="F238">
            <v>2205.4900900900902</v>
          </cell>
          <cell r="G238">
            <v>785.20108108108104</v>
          </cell>
          <cell r="H238">
            <v>13411.171171171172</v>
          </cell>
          <cell r="I238">
            <v>9890.0900900900906</v>
          </cell>
          <cell r="J238">
            <v>3521.0810810810808</v>
          </cell>
          <cell r="K238">
            <v>13411.171171171172</v>
          </cell>
          <cell r="L238">
            <v>13411.167207857143</v>
          </cell>
          <cell r="M238">
            <v>-673.47501617319085</v>
          </cell>
          <cell r="N238">
            <v>0</v>
          </cell>
          <cell r="O238">
            <v>3.9633140295336489E-3</v>
          </cell>
          <cell r="P238" t="str">
            <v>Mai</v>
          </cell>
        </row>
        <row r="239">
          <cell r="A239">
            <v>62030</v>
          </cell>
          <cell r="B239">
            <v>298.8</v>
          </cell>
          <cell r="C239">
            <v>926.86</v>
          </cell>
          <cell r="D239">
            <v>398.4</v>
          </cell>
          <cell r="E239">
            <v>1235.8133333333333</v>
          </cell>
          <cell r="F239">
            <v>200.0972972972973</v>
          </cell>
          <cell r="G239">
            <v>620.69003003003002</v>
          </cell>
          <cell r="H239">
            <v>3680.6606606606601</v>
          </cell>
          <cell r="I239">
            <v>897.29729729729729</v>
          </cell>
          <cell r="J239">
            <v>2783.3633633633631</v>
          </cell>
          <cell r="K239">
            <v>3680.6606606606601</v>
          </cell>
          <cell r="L239">
            <v>3680.6391406845241</v>
          </cell>
          <cell r="M239">
            <v>-6259.2592618385697</v>
          </cell>
          <cell r="N239">
            <v>0</v>
          </cell>
          <cell r="O239">
            <v>2.1519976136005425E-2</v>
          </cell>
          <cell r="P239" t="str">
            <v>Alicia</v>
          </cell>
        </row>
        <row r="240">
          <cell r="A240">
            <v>62031</v>
          </cell>
          <cell r="B240">
            <v>4074.29</v>
          </cell>
          <cell r="C240">
            <v>6725.76</v>
          </cell>
          <cell r="D240">
            <v>5432.3866666666663</v>
          </cell>
          <cell r="E240">
            <v>8967.68</v>
          </cell>
          <cell r="F240">
            <v>2728.4284384384382</v>
          </cell>
          <cell r="G240">
            <v>4504.0374774774773</v>
          </cell>
          <cell r="H240">
            <v>32432.582582582581</v>
          </cell>
          <cell r="I240">
            <v>12235.105105105104</v>
          </cell>
          <cell r="J240">
            <v>20197.477477477478</v>
          </cell>
          <cell r="K240">
            <v>32432.582582582581</v>
          </cell>
          <cell r="L240">
            <v>32432.583645161292</v>
          </cell>
          <cell r="M240">
            <v>-126854.02</v>
          </cell>
          <cell r="N240">
            <v>0</v>
          </cell>
          <cell r="O240">
            <v>-1.0625787108438089E-3</v>
          </cell>
          <cell r="P240" t="str">
            <v>Mai</v>
          </cell>
        </row>
        <row r="241">
          <cell r="A241">
            <v>62032</v>
          </cell>
          <cell r="B241">
            <v>831.91</v>
          </cell>
          <cell r="C241">
            <v>4267.8999999999996</v>
          </cell>
          <cell r="D241">
            <v>1109.2133333333334</v>
          </cell>
          <cell r="E241">
            <v>5690.5333333333328</v>
          </cell>
          <cell r="F241">
            <v>557.10489489489487</v>
          </cell>
          <cell r="G241">
            <v>2858.0831831831829</v>
          </cell>
          <cell r="H241">
            <v>15314.744744744745</v>
          </cell>
          <cell r="I241">
            <v>2498.2282282282281</v>
          </cell>
          <cell r="J241">
            <v>12816.516516516514</v>
          </cell>
          <cell r="K241">
            <v>15314.744744744743</v>
          </cell>
          <cell r="L241">
            <v>15314.756195833334</v>
          </cell>
          <cell r="M241">
            <v>-3415.3649960712237</v>
          </cell>
          <cell r="N241">
            <v>0</v>
          </cell>
          <cell r="O241">
            <v>-1.1451088590547442E-2</v>
          </cell>
          <cell r="P241" t="str">
            <v>Alicia</v>
          </cell>
        </row>
        <row r="242">
          <cell r="A242">
            <v>62034</v>
          </cell>
          <cell r="B242">
            <v>64.180000000000007</v>
          </cell>
          <cell r="C242">
            <v>607.62</v>
          </cell>
          <cell r="D242">
            <v>85.573333333333352</v>
          </cell>
          <cell r="E242">
            <v>810.16</v>
          </cell>
          <cell r="F242">
            <v>42.979399399399405</v>
          </cell>
          <cell r="G242">
            <v>406.90468468468464</v>
          </cell>
          <cell r="H242">
            <v>2017.4174174174173</v>
          </cell>
          <cell r="I242">
            <v>192.73273273273276</v>
          </cell>
          <cell r="J242">
            <v>1824.6846846846845</v>
          </cell>
          <cell r="K242">
            <v>2017.4174174174173</v>
          </cell>
          <cell r="L242">
            <v>2017.4261311179775</v>
          </cell>
          <cell r="M242">
            <v>-71.736625575809512</v>
          </cell>
          <cell r="N242">
            <v>0</v>
          </cell>
          <cell r="O242">
            <v>-8.7137005602926365E-3</v>
          </cell>
          <cell r="P242" t="str">
            <v>Mai</v>
          </cell>
        </row>
        <row r="243">
          <cell r="A243">
            <v>62040</v>
          </cell>
          <cell r="B243">
            <v>1020.16</v>
          </cell>
          <cell r="C243">
            <v>2239.0500000000002</v>
          </cell>
          <cell r="D243">
            <v>1360.2133333333334</v>
          </cell>
          <cell r="E243">
            <v>2985.4</v>
          </cell>
          <cell r="F243">
            <v>683.17021021021014</v>
          </cell>
          <cell r="G243">
            <v>1499.4238738738738</v>
          </cell>
          <cell r="H243">
            <v>9787.4174174174168</v>
          </cell>
          <cell r="I243">
            <v>3063.5435435435434</v>
          </cell>
          <cell r="J243">
            <v>6723.8738738738739</v>
          </cell>
          <cell r="K243">
            <v>9787.4174174174168</v>
          </cell>
          <cell r="L243">
            <v>9787.3989777142888</v>
          </cell>
          <cell r="M243">
            <v>-1984.8</v>
          </cell>
          <cell r="N243">
            <v>0</v>
          </cell>
          <cell r="O243">
            <v>1.8439703128024121E-2</v>
          </cell>
          <cell r="P243" t="str">
            <v>Mai</v>
          </cell>
        </row>
        <row r="244">
          <cell r="A244">
            <v>64001</v>
          </cell>
          <cell r="B244">
            <v>1892.47</v>
          </cell>
          <cell r="C244">
            <v>887.3</v>
          </cell>
          <cell r="D244">
            <v>2523.2933333333331</v>
          </cell>
          <cell r="E244">
            <v>1183.0666666666664</v>
          </cell>
          <cell r="F244">
            <v>1267.3297597597598</v>
          </cell>
          <cell r="G244">
            <v>594.19789789789775</v>
          </cell>
          <cell r="H244">
            <v>8347.657657657659</v>
          </cell>
          <cell r="I244">
            <v>5683.0930930930926</v>
          </cell>
          <cell r="J244">
            <v>2664.5645645645641</v>
          </cell>
          <cell r="K244">
            <v>8347.6576576576572</v>
          </cell>
          <cell r="L244">
            <v>8347.6745630285732</v>
          </cell>
          <cell r="M244">
            <v>-102.85729412091314</v>
          </cell>
          <cell r="N244">
            <v>0</v>
          </cell>
          <cell r="O244">
            <v>-1.6905370915992535E-2</v>
          </cell>
          <cell r="P244" t="str">
            <v>Mai</v>
          </cell>
        </row>
        <row r="245">
          <cell r="A245">
            <v>64002</v>
          </cell>
          <cell r="B245">
            <v>2921.69</v>
          </cell>
          <cell r="C245">
            <v>2909.69</v>
          </cell>
          <cell r="D245">
            <v>3895.586666666667</v>
          </cell>
          <cell r="E245">
            <v>3879.5866666666661</v>
          </cell>
          <cell r="F245">
            <v>1956.5671771771772</v>
          </cell>
          <cell r="G245">
            <v>1948.531141141141</v>
          </cell>
          <cell r="H245">
            <v>17511.651651651653</v>
          </cell>
          <cell r="I245">
            <v>8773.8438438438443</v>
          </cell>
          <cell r="J245">
            <v>8737.807807807807</v>
          </cell>
          <cell r="K245">
            <v>17511.651651651649</v>
          </cell>
          <cell r="L245">
            <v>17511.66635876488</v>
          </cell>
          <cell r="M245">
            <v>-216317.90827847389</v>
          </cell>
          <cell r="N245">
            <v>0</v>
          </cell>
          <cell r="O245">
            <v>-1.4707113230542745E-2</v>
          </cell>
          <cell r="P245" t="str">
            <v>Mai</v>
          </cell>
        </row>
        <row r="246">
          <cell r="A246">
            <v>64003</v>
          </cell>
          <cell r="B246">
            <v>3130.88</v>
          </cell>
          <cell r="C246">
            <v>1638.3</v>
          </cell>
          <cell r="D246">
            <v>4174.5066666666662</v>
          </cell>
          <cell r="E246">
            <v>2184.4</v>
          </cell>
          <cell r="F246">
            <v>2096.6553753753751</v>
          </cell>
          <cell r="G246">
            <v>1097.1198198198199</v>
          </cell>
          <cell r="H246">
            <v>14321.861861861862</v>
          </cell>
          <cell r="I246">
            <v>9402.0420420420414</v>
          </cell>
          <cell r="J246">
            <v>4919.8198198198197</v>
          </cell>
          <cell r="K246">
            <v>14321.86186186186</v>
          </cell>
          <cell r="L246">
            <v>14321.885208333335</v>
          </cell>
          <cell r="M246">
            <v>-8978.99</v>
          </cell>
          <cell r="N246">
            <v>0</v>
          </cell>
          <cell r="O246">
            <v>-2.334647147472424E-2</v>
          </cell>
          <cell r="P246" t="str">
            <v>Mai</v>
          </cell>
        </row>
        <row r="247">
          <cell r="A247">
            <v>64004</v>
          </cell>
          <cell r="B247">
            <v>4714.32</v>
          </cell>
          <cell r="C247">
            <v>2682.31</v>
          </cell>
          <cell r="D247">
            <v>6285.7599999999993</v>
          </cell>
          <cell r="E247">
            <v>3576.413333333333</v>
          </cell>
          <cell r="F247">
            <v>3157.0371171171168</v>
          </cell>
          <cell r="G247">
            <v>1796.2616516516516</v>
          </cell>
          <cell r="H247">
            <v>22212.102102102101</v>
          </cell>
          <cell r="I247">
            <v>14157.117117117115</v>
          </cell>
          <cell r="J247">
            <v>8054.9849849849843</v>
          </cell>
          <cell r="K247">
            <v>22212.102102102101</v>
          </cell>
          <cell r="L247">
            <v>22212.088130588236</v>
          </cell>
          <cell r="M247">
            <v>-26945.153100392712</v>
          </cell>
          <cell r="N247">
            <v>0</v>
          </cell>
          <cell r="O247">
            <v>1.3971513864817098E-2</v>
          </cell>
          <cell r="P247" t="str">
            <v>Alicia</v>
          </cell>
        </row>
        <row r="248">
          <cell r="A248">
            <v>64005</v>
          </cell>
          <cell r="B248">
            <v>2188.12</v>
          </cell>
          <cell r="C248">
            <v>2938.7000000000003</v>
          </cell>
          <cell r="D248">
            <v>2917.4933333333329</v>
          </cell>
          <cell r="E248">
            <v>3918.2666666666673</v>
          </cell>
          <cell r="F248">
            <v>1465.3175975975973</v>
          </cell>
          <cell r="G248">
            <v>1967.9582582582586</v>
          </cell>
          <cell r="H248">
            <v>15395.855855855856</v>
          </cell>
          <cell r="I248">
            <v>6570.9309309309301</v>
          </cell>
          <cell r="J248">
            <v>8824.924924924926</v>
          </cell>
          <cell r="K248">
            <v>15395.855855855856</v>
          </cell>
          <cell r="L248">
            <v>15395.851937882318</v>
          </cell>
          <cell r="M248">
            <v>0</v>
          </cell>
          <cell r="N248">
            <v>0</v>
          </cell>
          <cell r="O248">
            <v>3.9179735376819735E-3</v>
          </cell>
          <cell r="P248" t="str">
            <v>Mai</v>
          </cell>
        </row>
        <row r="249">
          <cell r="A249">
            <v>64006</v>
          </cell>
          <cell r="B249">
            <v>3878.97</v>
          </cell>
          <cell r="C249">
            <v>2609.63</v>
          </cell>
          <cell r="D249">
            <v>5171.96</v>
          </cell>
          <cell r="E249">
            <v>3479.5066666666667</v>
          </cell>
          <cell r="F249">
            <v>2597.6285585585583</v>
          </cell>
          <cell r="G249">
            <v>1747.5900600600601</v>
          </cell>
          <cell r="H249">
            <v>19485.285285285288</v>
          </cell>
          <cell r="I249">
            <v>11648.558558558558</v>
          </cell>
          <cell r="J249">
            <v>7836.7267267267271</v>
          </cell>
          <cell r="K249">
            <v>19485.285285285285</v>
          </cell>
          <cell r="L249">
            <v>19485.289181725355</v>
          </cell>
          <cell r="M249">
            <v>-26631.964275730763</v>
          </cell>
          <cell r="N249">
            <v>0</v>
          </cell>
          <cell r="O249">
            <v>-3.8964400700933766E-3</v>
          </cell>
          <cell r="P249" t="str">
            <v>Alicia</v>
          </cell>
        </row>
        <row r="250">
          <cell r="A250">
            <v>65001</v>
          </cell>
          <cell r="B250">
            <v>5451.21</v>
          </cell>
          <cell r="C250">
            <v>3379.37</v>
          </cell>
          <cell r="D250">
            <v>7268.28</v>
          </cell>
          <cell r="E250">
            <v>4505.8266666666668</v>
          </cell>
          <cell r="F250">
            <v>3650.51</v>
          </cell>
          <cell r="G250">
            <v>2263.0615915915914</v>
          </cell>
          <cell r="H250">
            <v>26518.258258258262</v>
          </cell>
          <cell r="I250">
            <v>16370</v>
          </cell>
          <cell r="J250">
            <v>10148.258258258258</v>
          </cell>
          <cell r="K250">
            <v>26518.258258258258</v>
          </cell>
          <cell r="L250">
            <v>26518.25591941025</v>
          </cell>
          <cell r="M250">
            <v>-7112.9161295063095</v>
          </cell>
          <cell r="N250">
            <v>0</v>
          </cell>
          <cell r="O250">
            <v>2.3388480076391716E-3</v>
          </cell>
          <cell r="P250" t="str">
            <v>Mai</v>
          </cell>
        </row>
        <row r="251">
          <cell r="A251">
            <v>65002</v>
          </cell>
          <cell r="B251">
            <v>4156.7700000000004</v>
          </cell>
          <cell r="C251">
            <v>1629.08</v>
          </cell>
          <cell r="D251">
            <v>5542.3600000000006</v>
          </cell>
          <cell r="E251">
            <v>2172.1066666666666</v>
          </cell>
          <cell r="F251">
            <v>2783.662792792793</v>
          </cell>
          <cell r="G251">
            <v>1090.9454654654655</v>
          </cell>
          <cell r="H251">
            <v>17374.924924924926</v>
          </cell>
          <cell r="I251">
            <v>12482.792792792794</v>
          </cell>
          <cell r="J251">
            <v>4892.132132132132</v>
          </cell>
          <cell r="K251">
            <v>17374.924924924926</v>
          </cell>
          <cell r="L251">
            <v>17374.915073961041</v>
          </cell>
          <cell r="M251">
            <v>-25.830699114077106</v>
          </cell>
          <cell r="N251">
            <v>0</v>
          </cell>
          <cell r="O251">
            <v>9.850963884673547E-3</v>
          </cell>
          <cell r="P251" t="str">
            <v>Mai</v>
          </cell>
        </row>
        <row r="252">
          <cell r="A252">
            <v>65003</v>
          </cell>
          <cell r="B252">
            <v>2108.84</v>
          </cell>
          <cell r="C252">
            <v>1368.54</v>
          </cell>
          <cell r="D252">
            <v>2811.7866666666669</v>
          </cell>
          <cell r="E252">
            <v>1824.7199999999998</v>
          </cell>
          <cell r="F252">
            <v>1412.2261861861862</v>
          </cell>
          <cell r="G252">
            <v>916.46972972972958</v>
          </cell>
          <cell r="H252">
            <v>10442.582582582583</v>
          </cell>
          <cell r="I252">
            <v>6332.8528528528532</v>
          </cell>
          <cell r="J252">
            <v>4109.7297297297291</v>
          </cell>
          <cell r="K252">
            <v>10442.582582582581</v>
          </cell>
          <cell r="L252">
            <v>10442.568699236361</v>
          </cell>
          <cell r="M252">
            <v>-104.70107041905703</v>
          </cell>
          <cell r="N252">
            <v>0</v>
          </cell>
          <cell r="O252">
            <v>1.3883346220609383E-2</v>
          </cell>
          <cell r="P252" t="str">
            <v>Mai</v>
          </cell>
        </row>
        <row r="253">
          <cell r="A253">
            <v>65004</v>
          </cell>
          <cell r="B253">
            <v>2113.7399999999998</v>
          </cell>
          <cell r="C253">
            <v>1968.56</v>
          </cell>
          <cell r="D253">
            <v>2818.3199999999997</v>
          </cell>
          <cell r="E253">
            <v>2624.7466666666664</v>
          </cell>
          <cell r="F253">
            <v>1415.5075675675673</v>
          </cell>
          <cell r="G253">
            <v>1318.2849249249248</v>
          </cell>
          <cell r="H253">
            <v>12259.159159159157</v>
          </cell>
          <cell r="I253">
            <v>6347.5675675675666</v>
          </cell>
          <cell r="J253">
            <v>5911.5915915915912</v>
          </cell>
          <cell r="K253">
            <v>12259.159159159157</v>
          </cell>
          <cell r="L253">
            <v>12259.150656233332</v>
          </cell>
          <cell r="M253">
            <v>-3150.92</v>
          </cell>
          <cell r="N253">
            <v>0</v>
          </cell>
          <cell r="O253">
            <v>8.5029258243594086E-3</v>
          </cell>
          <cell r="P253" t="str">
            <v>Alicia</v>
          </cell>
        </row>
        <row r="254">
          <cell r="A254">
            <v>65005</v>
          </cell>
          <cell r="B254">
            <v>4733.16</v>
          </cell>
          <cell r="C254">
            <v>2361.9299999999998</v>
          </cell>
          <cell r="D254">
            <v>6310.8799999999992</v>
          </cell>
          <cell r="E254">
            <v>3149.24</v>
          </cell>
          <cell r="F254">
            <v>3169.6536936936936</v>
          </cell>
          <cell r="G254">
            <v>1581.7128828828827</v>
          </cell>
          <cell r="H254">
            <v>21306.576576576575</v>
          </cell>
          <cell r="I254">
            <v>14213.693693693693</v>
          </cell>
          <cell r="J254">
            <v>7092.8828828828819</v>
          </cell>
          <cell r="K254">
            <v>21306.576576576575</v>
          </cell>
          <cell r="L254">
            <v>21306.556036267604</v>
          </cell>
          <cell r="M254">
            <v>-12831.363152915368</v>
          </cell>
          <cell r="N254">
            <v>0</v>
          </cell>
          <cell r="O254">
            <v>2.0540308971249033E-2</v>
          </cell>
          <cell r="P254" t="str">
            <v>Alicia</v>
          </cell>
        </row>
        <row r="255">
          <cell r="A255">
            <v>66001</v>
          </cell>
          <cell r="B255">
            <v>6756.59</v>
          </cell>
          <cell r="C255">
            <v>6125.46</v>
          </cell>
          <cell r="D255">
            <v>9008.7866666666669</v>
          </cell>
          <cell r="E255">
            <v>8167.28</v>
          </cell>
          <cell r="F255">
            <v>4524.6833933933931</v>
          </cell>
          <cell r="G255">
            <v>4102.0347747747746</v>
          </cell>
          <cell r="H255">
            <v>38684.83483483483</v>
          </cell>
          <cell r="I255">
            <v>20290.060060060059</v>
          </cell>
          <cell r="J255">
            <v>18394.774774774774</v>
          </cell>
          <cell r="K255">
            <v>38684.834834834837</v>
          </cell>
          <cell r="L255">
            <v>38684.85131469286</v>
          </cell>
          <cell r="M255">
            <v>-31501.777094601548</v>
          </cell>
          <cell r="N255">
            <v>0</v>
          </cell>
          <cell r="O255">
            <v>-1.6479858022648841E-2</v>
          </cell>
          <cell r="P255" t="str">
            <v>Alicia</v>
          </cell>
        </row>
        <row r="256">
          <cell r="A256">
            <v>66002</v>
          </cell>
          <cell r="B256">
            <v>6835.36</v>
          </cell>
          <cell r="C256">
            <v>3728.96</v>
          </cell>
          <cell r="D256">
            <v>9113.8133333333335</v>
          </cell>
          <cell r="E256">
            <v>4971.9466666666658</v>
          </cell>
          <cell r="F256">
            <v>4577.4332732732728</v>
          </cell>
          <cell r="G256">
            <v>2497.1714114114111</v>
          </cell>
          <cell r="H256">
            <v>31724.684684684682</v>
          </cell>
          <cell r="I256">
            <v>20526.606606606605</v>
          </cell>
          <cell r="J256">
            <v>11198.078078078077</v>
          </cell>
          <cell r="K256">
            <v>31724.684684684682</v>
          </cell>
          <cell r="L256">
            <v>31724.678820320489</v>
          </cell>
          <cell r="M256">
            <v>-132569.86355388994</v>
          </cell>
          <cell r="N256">
            <v>0</v>
          </cell>
          <cell r="O256">
            <v>5.8643641932576429E-3</v>
          </cell>
          <cell r="P256" t="str">
            <v>Alicia</v>
          </cell>
        </row>
        <row r="257">
          <cell r="A257">
            <v>66003</v>
          </cell>
          <cell r="B257">
            <v>1427.51</v>
          </cell>
          <cell r="C257">
            <v>4618.04</v>
          </cell>
          <cell r="D257">
            <v>1903.3466666666666</v>
          </cell>
          <cell r="E257">
            <v>6157.3866666666663</v>
          </cell>
          <cell r="F257">
            <v>955.96015015015018</v>
          </cell>
          <cell r="G257">
            <v>3092.561321321321</v>
          </cell>
          <cell r="H257">
            <v>18154.804804804804</v>
          </cell>
          <cell r="I257">
            <v>4286.8168168168168</v>
          </cell>
          <cell r="J257">
            <v>13867.987987987986</v>
          </cell>
          <cell r="K257">
            <v>18154.804804804804</v>
          </cell>
          <cell r="L257">
            <v>18154.804440397962</v>
          </cell>
          <cell r="M257">
            <v>-11982.94</v>
          </cell>
          <cell r="N257">
            <v>0</v>
          </cell>
          <cell r="O257">
            <v>3.6440684198169038E-4</v>
          </cell>
          <cell r="P257" t="str">
            <v>Mai</v>
          </cell>
        </row>
        <row r="258">
          <cell r="A258">
            <v>66004</v>
          </cell>
          <cell r="B258">
            <v>1682.49</v>
          </cell>
          <cell r="C258">
            <v>1965.07</v>
          </cell>
          <cell r="D258">
            <v>2243.3199999999997</v>
          </cell>
          <cell r="E258">
            <v>2620.0933333333332</v>
          </cell>
          <cell r="F258">
            <v>1126.7125225225225</v>
          </cell>
          <cell r="G258">
            <v>1315.9477777777777</v>
          </cell>
          <cell r="H258">
            <v>10953.633633633632</v>
          </cell>
          <cell r="I258">
            <v>5052.5225225225222</v>
          </cell>
          <cell r="J258">
            <v>5901.1111111111104</v>
          </cell>
          <cell r="K258">
            <v>10953.633633633632</v>
          </cell>
          <cell r="L258">
            <v>10953.631506666668</v>
          </cell>
          <cell r="M258">
            <v>0</v>
          </cell>
          <cell r="N258">
            <v>0</v>
          </cell>
          <cell r="O258">
            <v>2.1269669632602017E-3</v>
          </cell>
          <cell r="P258" t="str">
            <v>Mai</v>
          </cell>
        </row>
        <row r="259">
          <cell r="A259">
            <v>67001</v>
          </cell>
          <cell r="B259">
            <v>4985.25</v>
          </cell>
          <cell r="C259">
            <v>3823.64</v>
          </cell>
          <cell r="D259">
            <v>6646.9999999999991</v>
          </cell>
          <cell r="E259">
            <v>5098.1866666666665</v>
          </cell>
          <cell r="F259">
            <v>3338.4707207207207</v>
          </cell>
          <cell r="G259">
            <v>2560.5757357357356</v>
          </cell>
          <cell r="H259">
            <v>26453.123123123125</v>
          </cell>
          <cell r="I259">
            <v>14970.720720720719</v>
          </cell>
          <cell r="J259">
            <v>11482.402402402402</v>
          </cell>
          <cell r="K259">
            <v>26453.123123123121</v>
          </cell>
          <cell r="L259">
            <v>26453.14446867647</v>
          </cell>
          <cell r="M259">
            <v>-55061.081069236126</v>
          </cell>
          <cell r="N259">
            <v>0</v>
          </cell>
          <cell r="O259">
            <v>-2.1345553348510293E-2</v>
          </cell>
          <cell r="P259" t="str">
            <v>Alicia</v>
          </cell>
        </row>
        <row r="260">
          <cell r="A260">
            <v>67002</v>
          </cell>
          <cell r="B260">
            <v>5212.68</v>
          </cell>
          <cell r="C260">
            <v>2281.87</v>
          </cell>
          <cell r="D260">
            <v>6950.2400000000007</v>
          </cell>
          <cell r="E260">
            <v>3042.4933333333333</v>
          </cell>
          <cell r="F260">
            <v>3490.773693693694</v>
          </cell>
          <cell r="G260">
            <v>1528.0991291291291</v>
          </cell>
          <cell r="H260">
            <v>22506.156156156154</v>
          </cell>
          <cell r="I260">
            <v>15653.693693693695</v>
          </cell>
          <cell r="J260">
            <v>6852.4624624624621</v>
          </cell>
          <cell r="K260">
            <v>22506.156156156158</v>
          </cell>
          <cell r="L260">
            <v>22506.158537916668</v>
          </cell>
          <cell r="M260">
            <v>-57245.467011211658</v>
          </cell>
          <cell r="N260">
            <v>0</v>
          </cell>
          <cell r="O260">
            <v>-2.3817605106160045E-3</v>
          </cell>
          <cell r="P260" t="str">
            <v>Alicia</v>
          </cell>
        </row>
        <row r="261">
          <cell r="A261">
            <v>68001</v>
          </cell>
          <cell r="B261">
            <v>985.95</v>
          </cell>
          <cell r="C261">
            <v>312.08999999999997</v>
          </cell>
          <cell r="D261">
            <v>1314.6000000000001</v>
          </cell>
          <cell r="E261">
            <v>416.11999999999995</v>
          </cell>
          <cell r="F261">
            <v>660.26081081081088</v>
          </cell>
          <cell r="G261">
            <v>208.99720720720717</v>
          </cell>
          <cell r="H261">
            <v>3898.0180180180182</v>
          </cell>
          <cell r="I261">
            <v>2960.8108108108108</v>
          </cell>
          <cell r="J261">
            <v>937.20720720720703</v>
          </cell>
          <cell r="K261">
            <v>3898.0180180180178</v>
          </cell>
          <cell r="L261">
            <v>3898.0140207365716</v>
          </cell>
          <cell r="M261">
            <v>-21493.8</v>
          </cell>
          <cell r="N261">
            <v>0</v>
          </cell>
          <cell r="O261">
            <v>3.9972814461179951E-3</v>
          </cell>
          <cell r="P261" t="str">
            <v>Mai</v>
          </cell>
        </row>
        <row r="262">
          <cell r="A262">
            <v>68002</v>
          </cell>
          <cell r="B262">
            <v>1183.76</v>
          </cell>
          <cell r="C262">
            <v>2352.08</v>
          </cell>
          <cell r="D262">
            <v>1578.3466666666666</v>
          </cell>
          <cell r="E262">
            <v>3136.1066666666666</v>
          </cell>
          <cell r="F262">
            <v>792.72816816816805</v>
          </cell>
          <cell r="G262">
            <v>1575.1166366366365</v>
          </cell>
          <cell r="H262">
            <v>10618.138138138138</v>
          </cell>
          <cell r="I262">
            <v>3554.8348348348345</v>
          </cell>
          <cell r="J262">
            <v>7063.3033033033025</v>
          </cell>
          <cell r="K262">
            <v>10618.138138138136</v>
          </cell>
          <cell r="L262">
            <v>10618.127606084216</v>
          </cell>
          <cell r="M262">
            <v>-23566.47</v>
          </cell>
          <cell r="N262">
            <v>0</v>
          </cell>
          <cell r="O262">
            <v>1.0532053920542239E-2</v>
          </cell>
          <cell r="P262" t="str">
            <v>Mai</v>
          </cell>
        </row>
        <row r="263">
          <cell r="A263">
            <v>68003</v>
          </cell>
          <cell r="B263">
            <v>3056.56</v>
          </cell>
          <cell r="C263">
            <v>3235.08</v>
          </cell>
          <cell r="D263">
            <v>4075.4133333333334</v>
          </cell>
          <cell r="E263">
            <v>4313.4399999999996</v>
          </cell>
          <cell r="F263">
            <v>2046.8855255255255</v>
          </cell>
          <cell r="G263">
            <v>2166.4349549549547</v>
          </cell>
          <cell r="H263">
            <v>18893.813813813813</v>
          </cell>
          <cell r="I263">
            <v>9178.8588588588591</v>
          </cell>
          <cell r="J263">
            <v>9714.9549549549538</v>
          </cell>
          <cell r="K263">
            <v>18893.813813813813</v>
          </cell>
          <cell r="L263">
            <v>18893.810028458334</v>
          </cell>
          <cell r="M263">
            <v>-22.758144868603267</v>
          </cell>
          <cell r="N263">
            <v>0</v>
          </cell>
          <cell r="O263">
            <v>3.7853554786124732E-3</v>
          </cell>
          <cell r="P263" t="str">
            <v>Alicia</v>
          </cell>
        </row>
        <row r="264">
          <cell r="A264">
            <v>69001</v>
          </cell>
          <cell r="B264">
            <v>6867.7</v>
          </cell>
          <cell r="C264">
            <v>2784.41</v>
          </cell>
          <cell r="D264">
            <v>9156.9333333333325</v>
          </cell>
          <cell r="E264">
            <v>3712.5466666666662</v>
          </cell>
          <cell r="F264">
            <v>4599.09039039039</v>
          </cell>
          <cell r="G264">
            <v>1864.6349249249247</v>
          </cell>
          <cell r="H264">
            <v>28985.315315315314</v>
          </cell>
          <cell r="I264">
            <v>20623.72372372372</v>
          </cell>
          <cell r="J264">
            <v>8361.5915915915903</v>
          </cell>
          <cell r="K264">
            <v>28985.315315315311</v>
          </cell>
          <cell r="L264">
            <v>28985.324555717645</v>
          </cell>
          <cell r="M264">
            <v>-7246.0387517924664</v>
          </cell>
          <cell r="N264">
            <v>0</v>
          </cell>
          <cell r="O264">
            <v>-9.2404023343988229E-3</v>
          </cell>
          <cell r="P264" t="str">
            <v>Mai</v>
          </cell>
        </row>
        <row r="265">
          <cell r="A265">
            <v>69002</v>
          </cell>
          <cell r="B265">
            <v>4668.7700000000004</v>
          </cell>
          <cell r="C265">
            <v>6124.71</v>
          </cell>
          <cell r="D265">
            <v>6225.0266666666666</v>
          </cell>
          <cell r="E265">
            <v>8166.28</v>
          </cell>
          <cell r="F265">
            <v>3126.5336636636639</v>
          </cell>
          <cell r="G265">
            <v>4101.5325225225224</v>
          </cell>
          <cell r="H265">
            <v>32412.852852852855</v>
          </cell>
          <cell r="I265">
            <v>14020.330330330331</v>
          </cell>
          <cell r="J265">
            <v>18392.522522522522</v>
          </cell>
          <cell r="K265">
            <v>32412.852852852855</v>
          </cell>
          <cell r="L265">
            <v>32412.852858130951</v>
          </cell>
          <cell r="M265">
            <v>-125255.70761365526</v>
          </cell>
          <cell r="N265">
            <v>0</v>
          </cell>
          <cell r="O265">
            <v>-5.2780960686504841E-6</v>
          </cell>
          <cell r="P265" t="str">
            <v>Alicia</v>
          </cell>
        </row>
        <row r="266">
          <cell r="A266">
            <v>69003</v>
          </cell>
          <cell r="B266">
            <v>1146.8599999999999</v>
          </cell>
          <cell r="C266">
            <v>830.85</v>
          </cell>
          <cell r="D266">
            <v>1529.1466666666665</v>
          </cell>
          <cell r="E266">
            <v>1107.8</v>
          </cell>
          <cell r="F266">
            <v>768.01735735735724</v>
          </cell>
          <cell r="G266">
            <v>556.39504504504498</v>
          </cell>
          <cell r="H266">
            <v>5939.069069069069</v>
          </cell>
          <cell r="I266">
            <v>3444.0240240240237</v>
          </cell>
          <cell r="J266">
            <v>2495.0450450450448</v>
          </cell>
          <cell r="K266">
            <v>5939.0690690690681</v>
          </cell>
          <cell r="L266">
            <v>5939.0743131678573</v>
          </cell>
          <cell r="M266">
            <v>-1362.4940494955458</v>
          </cell>
          <cell r="N266">
            <v>0</v>
          </cell>
          <cell r="O266">
            <v>-5.2440987892623525E-3</v>
          </cell>
          <cell r="P266" t="str">
            <v>Alicia</v>
          </cell>
        </row>
        <row r="267">
          <cell r="A267">
            <v>69004</v>
          </cell>
          <cell r="B267">
            <v>119.26</v>
          </cell>
          <cell r="C267">
            <v>1091.56</v>
          </cell>
          <cell r="D267">
            <v>159.01333333333332</v>
          </cell>
          <cell r="E267">
            <v>1455.4133333333332</v>
          </cell>
          <cell r="F267">
            <v>79.864804804804805</v>
          </cell>
          <cell r="G267">
            <v>730.98462462462453</v>
          </cell>
          <cell r="H267">
            <v>3636.0960960960956</v>
          </cell>
          <cell r="I267">
            <v>358.13813813813812</v>
          </cell>
          <cell r="J267">
            <v>3277.9579579579577</v>
          </cell>
          <cell r="K267">
            <v>3636.0960960960956</v>
          </cell>
          <cell r="L267">
            <v>3636.1198798014289</v>
          </cell>
          <cell r="M267">
            <v>-5211.5</v>
          </cell>
          <cell r="N267">
            <v>0</v>
          </cell>
          <cell r="O267">
            <v>-2.3783705333244143E-2</v>
          </cell>
          <cell r="P267" t="str">
            <v>Alicia</v>
          </cell>
        </row>
        <row r="268">
          <cell r="A268">
            <v>69005</v>
          </cell>
          <cell r="B268">
            <v>2179.75</v>
          </cell>
          <cell r="C268">
            <v>153.46</v>
          </cell>
          <cell r="D268">
            <v>2906.333333333333</v>
          </cell>
          <cell r="E268">
            <v>204.61333333333332</v>
          </cell>
          <cell r="F268">
            <v>1459.7124624624623</v>
          </cell>
          <cell r="G268">
            <v>102.7675075075075</v>
          </cell>
          <cell r="H268">
            <v>7006.6366366366365</v>
          </cell>
          <cell r="I268">
            <v>6545.7957957957951</v>
          </cell>
          <cell r="J268">
            <v>460.84084084084083</v>
          </cell>
          <cell r="K268">
            <v>7006.6366366366356</v>
          </cell>
          <cell r="L268">
            <v>7006.650151785715</v>
          </cell>
          <cell r="M268">
            <v>-1876.8</v>
          </cell>
          <cell r="N268">
            <v>0</v>
          </cell>
          <cell r="O268">
            <v>-1.3515149079466937E-2</v>
          </cell>
          <cell r="P268" t="str">
            <v>Mai</v>
          </cell>
        </row>
        <row r="269">
          <cell r="A269">
            <v>69007</v>
          </cell>
          <cell r="B269">
            <v>2175.0100000000002</v>
          </cell>
          <cell r="C269">
            <v>850.51</v>
          </cell>
          <cell r="D269">
            <v>2900.0133333333333</v>
          </cell>
          <cell r="E269">
            <v>1134.0133333333333</v>
          </cell>
          <cell r="F269">
            <v>1456.5382282282283</v>
          </cell>
          <cell r="G269">
            <v>569.56075075075069</v>
          </cell>
          <cell r="H269">
            <v>9085.6456456456453</v>
          </cell>
          <cell r="I269">
            <v>6531.5615615615616</v>
          </cell>
          <cell r="J269">
            <v>2554.0840840840838</v>
          </cell>
          <cell r="K269">
            <v>9085.6456456456453</v>
          </cell>
          <cell r="L269">
            <v>9085.6211003035714</v>
          </cell>
          <cell r="M269">
            <v>-2212.1762191123107</v>
          </cell>
          <cell r="N269">
            <v>0</v>
          </cell>
          <cell r="O269">
            <v>2.4545342073906795E-2</v>
          </cell>
          <cell r="P269" t="str">
            <v>Alicia</v>
          </cell>
        </row>
        <row r="270">
          <cell r="A270">
            <v>69008</v>
          </cell>
          <cell r="B270">
            <v>3499.03</v>
          </cell>
          <cell r="C270">
            <v>2506.83</v>
          </cell>
          <cell r="D270">
            <v>4665.3733333333339</v>
          </cell>
          <cell r="E270">
            <v>3342.44</v>
          </cell>
          <cell r="F270">
            <v>2343.1942642642643</v>
          </cell>
          <cell r="G270">
            <v>1678.748018018018</v>
          </cell>
          <cell r="H270">
            <v>18035.615615615618</v>
          </cell>
          <cell r="I270">
            <v>10507.597597597598</v>
          </cell>
          <cell r="J270">
            <v>7528.0180180180178</v>
          </cell>
          <cell r="K270">
            <v>18035.615615615614</v>
          </cell>
          <cell r="L270">
            <v>18035.609874107144</v>
          </cell>
          <cell r="M270">
            <v>0</v>
          </cell>
          <cell r="N270">
            <v>0</v>
          </cell>
          <cell r="O270">
            <v>5.7415084702370223E-3</v>
          </cell>
          <cell r="P270" t="str">
            <v>Mai</v>
          </cell>
        </row>
        <row r="271">
          <cell r="A271">
            <v>69009</v>
          </cell>
          <cell r="B271">
            <v>1497.59</v>
          </cell>
          <cell r="C271">
            <v>1457.43</v>
          </cell>
          <cell r="D271">
            <v>1996.7866666666666</v>
          </cell>
          <cell r="E271">
            <v>1943.2400000000002</v>
          </cell>
          <cell r="F271">
            <v>1002.8906006006006</v>
          </cell>
          <cell r="G271">
            <v>975.99666666666678</v>
          </cell>
          <cell r="H271">
            <v>8873.9339339339349</v>
          </cell>
          <cell r="I271">
            <v>4497.267267267267</v>
          </cell>
          <cell r="J271">
            <v>4376.666666666667</v>
          </cell>
          <cell r="K271">
            <v>8873.9339339339349</v>
          </cell>
          <cell r="L271">
            <v>8873.9198839364708</v>
          </cell>
          <cell r="M271">
            <v>-2089.6585451625247</v>
          </cell>
          <cell r="N271">
            <v>0</v>
          </cell>
          <cell r="O271">
            <v>1.4049997464098851E-2</v>
          </cell>
          <cell r="P271" t="str">
            <v>Mai</v>
          </cell>
        </row>
        <row r="272">
          <cell r="A272">
            <v>69011</v>
          </cell>
          <cell r="B272">
            <v>3014.29</v>
          </cell>
          <cell r="C272">
            <v>756.61</v>
          </cell>
          <cell r="D272">
            <v>4019.0533333333333</v>
          </cell>
          <cell r="E272">
            <v>1008.8133333333333</v>
          </cell>
          <cell r="F272">
            <v>2018.5785885885884</v>
          </cell>
          <cell r="G272">
            <v>506.67876876876875</v>
          </cell>
          <cell r="H272">
            <v>11324.024024024024</v>
          </cell>
          <cell r="I272">
            <v>9051.9219219219212</v>
          </cell>
          <cell r="J272">
            <v>2272.102102102102</v>
          </cell>
          <cell r="K272">
            <v>11324.024024024024</v>
          </cell>
          <cell r="L272">
            <v>11324.025700446427</v>
          </cell>
          <cell r="M272">
            <v>-2670.2344939395789</v>
          </cell>
          <cell r="N272">
            <v>0</v>
          </cell>
          <cell r="O272">
            <v>-1.676422403761535E-3</v>
          </cell>
          <cell r="P272" t="str">
            <v>Alicia</v>
          </cell>
        </row>
        <row r="273">
          <cell r="A273">
            <v>69013</v>
          </cell>
          <cell r="B273">
            <v>2273.79</v>
          </cell>
          <cell r="C273">
            <v>1543.2</v>
          </cell>
          <cell r="D273">
            <v>3031.72</v>
          </cell>
          <cell r="E273">
            <v>2057.6</v>
          </cell>
          <cell r="F273">
            <v>1522.6881981981983</v>
          </cell>
          <cell r="G273">
            <v>1033.4342342342343</v>
          </cell>
          <cell r="H273">
            <v>11462.432432432433</v>
          </cell>
          <cell r="I273">
            <v>6828.198198198198</v>
          </cell>
          <cell r="J273">
            <v>4634.2342342342345</v>
          </cell>
          <cell r="K273">
            <v>11462.432432432433</v>
          </cell>
          <cell r="L273">
            <v>11462.449612202381</v>
          </cell>
          <cell r="M273">
            <v>-10572.384172507462</v>
          </cell>
          <cell r="N273">
            <v>0</v>
          </cell>
          <cell r="O273">
            <v>-1.7179769947688328E-2</v>
          </cell>
          <cell r="P273" t="str">
            <v>Alicia</v>
          </cell>
        </row>
        <row r="274">
          <cell r="A274">
            <v>69015</v>
          </cell>
          <cell r="B274">
            <v>1490.1</v>
          </cell>
          <cell r="C274">
            <v>1226.6500000000001</v>
          </cell>
          <cell r="D274">
            <v>1986.8</v>
          </cell>
          <cell r="E274">
            <v>1635.5333333333333</v>
          </cell>
          <cell r="F274">
            <v>997.87477477477466</v>
          </cell>
          <cell r="G274">
            <v>821.45030030030034</v>
          </cell>
          <cell r="H274">
            <v>8158.4084084084088</v>
          </cell>
          <cell r="I274">
            <v>4474.7747747747744</v>
          </cell>
          <cell r="J274">
            <v>3683.6336336336335</v>
          </cell>
          <cell r="K274">
            <v>8158.4084084084079</v>
          </cell>
          <cell r="L274">
            <v>8158.4140288571443</v>
          </cell>
          <cell r="M274">
            <v>-40.24</v>
          </cell>
          <cell r="N274">
            <v>0</v>
          </cell>
          <cell r="O274">
            <v>-5.6204487364084343E-3</v>
          </cell>
          <cell r="P274" t="str">
            <v>Alicia</v>
          </cell>
        </row>
        <row r="275">
          <cell r="A275">
            <v>69017</v>
          </cell>
          <cell r="B275">
            <v>4854.26</v>
          </cell>
          <cell r="C275">
            <v>1738.87</v>
          </cell>
          <cell r="D275">
            <v>6472.3466666666673</v>
          </cell>
          <cell r="E275">
            <v>2318.4933333333333</v>
          </cell>
          <cell r="F275">
            <v>3250.7506906906906</v>
          </cell>
          <cell r="G275">
            <v>1164.4684984984985</v>
          </cell>
          <cell r="H275">
            <v>19799.18918918919</v>
          </cell>
          <cell r="I275">
            <v>14577.357357357358</v>
          </cell>
          <cell r="J275">
            <v>5221.8318318318316</v>
          </cell>
          <cell r="K275">
            <v>19799.18918918919</v>
          </cell>
          <cell r="L275">
            <v>19799.18710788235</v>
          </cell>
          <cell r="M275">
            <v>-12395.251804220941</v>
          </cell>
          <cell r="N275">
            <v>0</v>
          </cell>
          <cell r="O275">
            <v>2.0813068404095247E-3</v>
          </cell>
          <cell r="P275" t="str">
            <v>Mai</v>
          </cell>
        </row>
        <row r="276">
          <cell r="A276">
            <v>69018</v>
          </cell>
          <cell r="B276">
            <v>785.88</v>
          </cell>
          <cell r="C276">
            <v>958.92</v>
          </cell>
          <cell r="D276">
            <v>1047.8399999999999</v>
          </cell>
          <cell r="E276">
            <v>1278.56</v>
          </cell>
          <cell r="F276">
            <v>526.28</v>
          </cell>
          <cell r="G276">
            <v>642.15963963963964</v>
          </cell>
          <cell r="H276">
            <v>5239.6396396396394</v>
          </cell>
          <cell r="I276">
            <v>2360</v>
          </cell>
          <cell r="J276">
            <v>2879.6396396396394</v>
          </cell>
          <cell r="K276">
            <v>5239.6396396396394</v>
          </cell>
          <cell r="L276">
            <v>5239.6565794814287</v>
          </cell>
          <cell r="M276">
            <v>-19632.64</v>
          </cell>
          <cell r="N276">
            <v>0</v>
          </cell>
          <cell r="O276">
            <v>-1.6939841789280763E-2</v>
          </cell>
          <cell r="P276" t="str">
            <v>Alicia</v>
          </cell>
        </row>
        <row r="277">
          <cell r="A277">
            <v>69019</v>
          </cell>
          <cell r="B277">
            <v>3077.74</v>
          </cell>
          <cell r="C277">
            <v>3382.42</v>
          </cell>
          <cell r="D277">
            <v>4103.6533333333327</v>
          </cell>
          <cell r="E277">
            <v>4509.8933333333334</v>
          </cell>
          <cell r="F277">
            <v>2061.0691291291287</v>
          </cell>
          <cell r="G277">
            <v>2265.1040840840842</v>
          </cell>
          <cell r="H277">
            <v>19399.879879879878</v>
          </cell>
          <cell r="I277">
            <v>9242.4624624624612</v>
          </cell>
          <cell r="J277">
            <v>10157.417417417417</v>
          </cell>
          <cell r="K277">
            <v>19399.879879879878</v>
          </cell>
          <cell r="L277">
            <v>19399.870018229169</v>
          </cell>
          <cell r="M277">
            <v>-5851.7179896042144</v>
          </cell>
          <cell r="N277">
            <v>0</v>
          </cell>
          <cell r="O277">
            <v>9.861650709353853E-3</v>
          </cell>
          <cell r="P277" t="str">
            <v>Mai</v>
          </cell>
        </row>
        <row r="278">
          <cell r="A278">
            <v>69020</v>
          </cell>
          <cell r="B278">
            <v>4040.43</v>
          </cell>
          <cell r="C278">
            <v>2086.8200000000002</v>
          </cell>
          <cell r="D278">
            <v>5387.24</v>
          </cell>
          <cell r="E278">
            <v>2782.4266666666667</v>
          </cell>
          <cell r="F278">
            <v>2705.7534234234231</v>
          </cell>
          <cell r="G278">
            <v>1397.4800600600602</v>
          </cell>
          <cell r="H278">
            <v>18400.150150150152</v>
          </cell>
          <cell r="I278">
            <v>12133.423423423423</v>
          </cell>
          <cell r="J278">
            <v>6266.7267267267271</v>
          </cell>
          <cell r="K278">
            <v>18400.150150150148</v>
          </cell>
          <cell r="L278">
            <v>18400.143661457143</v>
          </cell>
          <cell r="M278">
            <v>-4287.5787325690044</v>
          </cell>
          <cell r="N278">
            <v>0</v>
          </cell>
          <cell r="O278">
            <v>6.4886930049397051E-3</v>
          </cell>
          <cell r="P278" t="str">
            <v>Alicia</v>
          </cell>
        </row>
        <row r="279">
          <cell r="A279">
            <v>69022</v>
          </cell>
          <cell r="B279">
            <v>311.64</v>
          </cell>
          <cell r="C279">
            <v>619.14</v>
          </cell>
          <cell r="D279">
            <v>415.52</v>
          </cell>
          <cell r="E279">
            <v>825.51999999999987</v>
          </cell>
          <cell r="F279">
            <v>208.69585585585585</v>
          </cell>
          <cell r="G279">
            <v>414.61927927927923</v>
          </cell>
          <cell r="H279">
            <v>2795.135135135135</v>
          </cell>
          <cell r="I279">
            <v>935.85585585585579</v>
          </cell>
          <cell r="J279">
            <v>1859.2792792792791</v>
          </cell>
          <cell r="K279">
            <v>2795.135135135135</v>
          </cell>
          <cell r="L279">
            <v>2795.1186116071431</v>
          </cell>
          <cell r="M279">
            <v>0</v>
          </cell>
          <cell r="N279">
            <v>0</v>
          </cell>
          <cell r="O279">
            <v>1.6523527991921583E-2</v>
          </cell>
          <cell r="P279" t="str">
            <v>Alicia</v>
          </cell>
        </row>
        <row r="280">
          <cell r="A280">
            <v>70001</v>
          </cell>
          <cell r="B280">
            <v>2611.11</v>
          </cell>
          <cell r="C280">
            <v>2682.53</v>
          </cell>
          <cell r="D280">
            <v>3481.48</v>
          </cell>
          <cell r="E280">
            <v>3576.7066666666669</v>
          </cell>
          <cell r="F280">
            <v>1748.5811711711713</v>
          </cell>
          <cell r="G280">
            <v>1796.4089789789791</v>
          </cell>
          <cell r="H280">
            <v>15896.816816816819</v>
          </cell>
          <cell r="I280">
            <v>7841.1711711711714</v>
          </cell>
          <cell r="J280">
            <v>8055.6456456456463</v>
          </cell>
          <cell r="K280">
            <v>15896.816816816818</v>
          </cell>
          <cell r="L280">
            <v>15896.818706182145</v>
          </cell>
          <cell r="M280">
            <v>0</v>
          </cell>
          <cell r="N280">
            <v>0</v>
          </cell>
          <cell r="O280">
            <v>-1.8893653268605703E-3</v>
          </cell>
          <cell r="P280" t="str">
            <v>Alicia</v>
          </cell>
        </row>
        <row r="281">
          <cell r="A281">
            <v>70002</v>
          </cell>
          <cell r="B281">
            <v>1841.66</v>
          </cell>
          <cell r="C281">
            <v>719.88</v>
          </cell>
          <cell r="D281">
            <v>2455.5466666666666</v>
          </cell>
          <cell r="E281">
            <v>959.83999999999992</v>
          </cell>
          <cell r="F281">
            <v>1233.3038438438439</v>
          </cell>
          <cell r="G281">
            <v>482.08180180180176</v>
          </cell>
          <cell r="H281">
            <v>7692.3123123123114</v>
          </cell>
          <cell r="I281">
            <v>5530.5105105105104</v>
          </cell>
          <cell r="J281">
            <v>2161.8018018018015</v>
          </cell>
          <cell r="K281">
            <v>7692.3123123123114</v>
          </cell>
          <cell r="L281">
            <v>7692.3239399999993</v>
          </cell>
          <cell r="M281">
            <v>-509.24411035064622</v>
          </cell>
          <cell r="N281">
            <v>0</v>
          </cell>
          <cell r="O281">
            <v>-1.1627687687905564E-2</v>
          </cell>
          <cell r="P281" t="str">
            <v>Alicia</v>
          </cell>
        </row>
        <row r="282">
          <cell r="A282">
            <v>70003</v>
          </cell>
          <cell r="B282">
            <v>134.80000000000001</v>
          </cell>
          <cell r="C282">
            <v>1025.44</v>
          </cell>
          <cell r="D282">
            <v>179.73333333333335</v>
          </cell>
          <cell r="E282">
            <v>1367.2533333333333</v>
          </cell>
          <cell r="F282">
            <v>90.271471471471472</v>
          </cell>
          <cell r="G282">
            <v>686.70606606606611</v>
          </cell>
          <cell r="H282">
            <v>3484.204204204204</v>
          </cell>
          <cell r="I282">
            <v>404.8048048048048</v>
          </cell>
          <cell r="J282">
            <v>3079.3993993993995</v>
          </cell>
          <cell r="K282">
            <v>3484.2042042042044</v>
          </cell>
          <cell r="L282">
            <v>3484.1941875000002</v>
          </cell>
          <cell r="M282">
            <v>-789.41798212969843</v>
          </cell>
          <cell r="N282">
            <v>0</v>
          </cell>
          <cell r="O282">
            <v>1.0016704204190319E-2</v>
          </cell>
          <cell r="P282" t="str">
            <v>Alicia</v>
          </cell>
        </row>
        <row r="283">
          <cell r="A283">
            <v>71002</v>
          </cell>
          <cell r="B283">
            <v>7587.19</v>
          </cell>
          <cell r="C283">
            <v>6150.34</v>
          </cell>
          <cell r="D283">
            <v>10116.253333333332</v>
          </cell>
          <cell r="E283">
            <v>8200.4533333333329</v>
          </cell>
          <cell r="F283">
            <v>5080.911021021021</v>
          </cell>
          <cell r="G283">
            <v>4118.6961561561566</v>
          </cell>
          <cell r="H283">
            <v>41253.843843843839</v>
          </cell>
          <cell r="I283">
            <v>22784.354354354353</v>
          </cell>
          <cell r="J283">
            <v>18469.48948948949</v>
          </cell>
          <cell r="K283">
            <v>41253.843843843846</v>
          </cell>
          <cell r="L283">
            <v>41253.829936764283</v>
          </cell>
          <cell r="M283">
            <v>-429.02515160376788</v>
          </cell>
          <cell r="N283">
            <v>0</v>
          </cell>
          <cell r="O283">
            <v>1.3907079563068692E-2</v>
          </cell>
          <cell r="P283" t="str">
            <v>Mai</v>
          </cell>
        </row>
        <row r="284">
          <cell r="A284">
            <v>71004</v>
          </cell>
          <cell r="B284">
            <v>16709.599999999999</v>
          </cell>
          <cell r="C284">
            <v>11812.28</v>
          </cell>
          <cell r="D284">
            <v>22279.466666666664</v>
          </cell>
          <cell r="E284">
            <v>15749.706666666669</v>
          </cell>
          <cell r="F284">
            <v>11189.912312312312</v>
          </cell>
          <cell r="G284">
            <v>7910.3256456456465</v>
          </cell>
          <cell r="H284">
            <v>85651.291291291287</v>
          </cell>
          <cell r="I284">
            <v>50178.978978978972</v>
          </cell>
          <cell r="J284">
            <v>35472.312312312315</v>
          </cell>
          <cell r="K284">
            <v>85651.291291291287</v>
          </cell>
          <cell r="L284">
            <v>85651.315583937525</v>
          </cell>
          <cell r="M284">
            <v>-52396.44</v>
          </cell>
          <cell r="N284">
            <v>0</v>
          </cell>
          <cell r="O284">
            <v>-2.4292646237881854E-2</v>
          </cell>
          <cell r="P284" t="str">
            <v>Mai</v>
          </cell>
        </row>
        <row r="285">
          <cell r="A285">
            <v>72001</v>
          </cell>
          <cell r="B285">
            <v>2521.23</v>
          </cell>
          <cell r="C285">
            <v>4382.21</v>
          </cell>
          <cell r="D285">
            <v>3361.64</v>
          </cell>
          <cell r="E285">
            <v>5842.9466666666667</v>
          </cell>
          <cell r="F285">
            <v>1688.3912612612612</v>
          </cell>
          <cell r="G285">
            <v>2934.6331231231229</v>
          </cell>
          <cell r="H285">
            <v>20731.05105105105</v>
          </cell>
          <cell r="I285">
            <v>7571.2612612612611</v>
          </cell>
          <cell r="J285">
            <v>13159.789789789789</v>
          </cell>
          <cell r="K285">
            <v>20731.05105105105</v>
          </cell>
          <cell r="L285">
            <v>20731.057391408449</v>
          </cell>
          <cell r="M285">
            <v>0</v>
          </cell>
          <cell r="N285">
            <v>0</v>
          </cell>
          <cell r="O285">
            <v>-6.3403573985851835E-3</v>
          </cell>
          <cell r="P285" t="str">
            <v>Alicia</v>
          </cell>
        </row>
        <row r="286">
          <cell r="A286">
            <v>72002</v>
          </cell>
          <cell r="B286">
            <v>4822.3599999999997</v>
          </cell>
          <cell r="C286">
            <v>2136.0500000000002</v>
          </cell>
          <cell r="D286">
            <v>6429.8133333333326</v>
          </cell>
          <cell r="E286">
            <v>2848.0666666666666</v>
          </cell>
          <cell r="F286">
            <v>3229.3882282282279</v>
          </cell>
          <cell r="G286">
            <v>1430.447897897898</v>
          </cell>
          <cell r="H286">
            <v>20896.126126126124</v>
          </cell>
          <cell r="I286">
            <v>14481.561561561561</v>
          </cell>
          <cell r="J286">
            <v>6414.5645645645645</v>
          </cell>
          <cell r="K286">
            <v>20896.126126126124</v>
          </cell>
          <cell r="L286">
            <v>20896.121655441177</v>
          </cell>
          <cell r="M286">
            <v>-30217.894973349641</v>
          </cell>
          <cell r="N286">
            <v>0</v>
          </cell>
          <cell r="O286">
            <v>4.4706849475915078E-3</v>
          </cell>
          <cell r="P286" t="str">
            <v>Alicia</v>
          </cell>
        </row>
        <row r="287">
          <cell r="A287">
            <v>72003</v>
          </cell>
          <cell r="B287">
            <v>3081.65</v>
          </cell>
          <cell r="C287">
            <v>1843.92</v>
          </cell>
          <cell r="D287">
            <v>4108.8666666666668</v>
          </cell>
          <cell r="E287">
            <v>2458.56</v>
          </cell>
          <cell r="F287">
            <v>2063.6875375375375</v>
          </cell>
          <cell r="G287">
            <v>1234.8172972972973</v>
          </cell>
          <cell r="H287">
            <v>14791.501501501501</v>
          </cell>
          <cell r="I287">
            <v>9254.2042042042049</v>
          </cell>
          <cell r="J287">
            <v>5537.2972972972975</v>
          </cell>
          <cell r="K287">
            <v>14791.501501501501</v>
          </cell>
          <cell r="L287">
            <v>14791.496906764703</v>
          </cell>
          <cell r="M287">
            <v>-23336.953202374902</v>
          </cell>
          <cell r="N287">
            <v>0</v>
          </cell>
          <cell r="O287">
            <v>4.5947367980261333E-3</v>
          </cell>
          <cell r="P287" t="str">
            <v>Alicia</v>
          </cell>
        </row>
        <row r="288">
          <cell r="A288">
            <v>73001</v>
          </cell>
          <cell r="B288">
            <v>4173.16</v>
          </cell>
          <cell r="C288">
            <v>4213.67</v>
          </cell>
          <cell r="D288">
            <v>5564.2133333333322</v>
          </cell>
          <cell r="E288">
            <v>5618.2266666666665</v>
          </cell>
          <cell r="F288">
            <v>2794.6386786786784</v>
          </cell>
          <cell r="G288">
            <v>2821.766996996997</v>
          </cell>
          <cell r="H288">
            <v>25185.675675675673</v>
          </cell>
          <cell r="I288">
            <v>12532.01201201201</v>
          </cell>
          <cell r="J288">
            <v>12653.663663663663</v>
          </cell>
          <cell r="K288">
            <v>25185.675675675673</v>
          </cell>
          <cell r="L288">
            <v>25185.683188141666</v>
          </cell>
          <cell r="M288">
            <v>-110182.22315827134</v>
          </cell>
          <cell r="N288">
            <v>0</v>
          </cell>
          <cell r="O288">
            <v>-7.5124659924767911E-3</v>
          </cell>
          <cell r="P288" t="str">
            <v>Alicia</v>
          </cell>
        </row>
        <row r="289">
          <cell r="A289">
            <v>73002</v>
          </cell>
          <cell r="B289">
            <v>8177.82</v>
          </cell>
          <cell r="C289">
            <v>4317.51</v>
          </cell>
          <cell r="D289">
            <v>10903.759999999998</v>
          </cell>
          <cell r="E289">
            <v>5756.68</v>
          </cell>
          <cell r="F289">
            <v>5476.4380180180169</v>
          </cell>
          <cell r="G289">
            <v>2891.3054954954955</v>
          </cell>
          <cell r="H289">
            <v>37523.513513513506</v>
          </cell>
          <cell r="I289">
            <v>24558.018018018014</v>
          </cell>
          <cell r="J289">
            <v>12965.495495495496</v>
          </cell>
          <cell r="K289">
            <v>37523.513513513506</v>
          </cell>
          <cell r="L289">
            <v>37523.531373142854</v>
          </cell>
          <cell r="M289">
            <v>-124752.50072146414</v>
          </cell>
          <cell r="N289">
            <v>0</v>
          </cell>
          <cell r="O289">
            <v>-1.7859629348095041E-2</v>
          </cell>
          <cell r="P289" t="str">
            <v>Mai</v>
          </cell>
        </row>
        <row r="290">
          <cell r="A290">
            <v>73003</v>
          </cell>
          <cell r="B290">
            <v>6734.64</v>
          </cell>
          <cell r="C290">
            <v>6196.51</v>
          </cell>
          <cell r="D290">
            <v>8979.52</v>
          </cell>
          <cell r="E290">
            <v>8262.0133333333324</v>
          </cell>
          <cell r="F290">
            <v>4509.9841441441449</v>
          </cell>
          <cell r="G290">
            <v>4149.6148048048044</v>
          </cell>
          <cell r="H290">
            <v>38832.282282282285</v>
          </cell>
          <cell r="I290">
            <v>20224.144144144146</v>
          </cell>
          <cell r="J290">
            <v>18608.138138138136</v>
          </cell>
          <cell r="K290">
            <v>38832.282282282278</v>
          </cell>
          <cell r="L290">
            <v>38832.287945369986</v>
          </cell>
          <cell r="M290">
            <v>-5810.4914303523256</v>
          </cell>
          <cell r="N290">
            <v>0</v>
          </cell>
          <cell r="O290">
            <v>-5.6630877079442143E-3</v>
          </cell>
          <cell r="P290" t="str">
            <v>Alicia</v>
          </cell>
        </row>
        <row r="291">
          <cell r="A291">
            <v>73004</v>
          </cell>
          <cell r="B291">
            <v>1679.17</v>
          </cell>
          <cell r="C291">
            <v>1719.1</v>
          </cell>
          <cell r="D291">
            <v>2238.8933333333334</v>
          </cell>
          <cell r="E291">
            <v>2292.1333333333332</v>
          </cell>
          <cell r="F291">
            <v>1124.4892192192192</v>
          </cell>
          <cell r="G291">
            <v>1151.229129129129</v>
          </cell>
          <cell r="H291">
            <v>10205.015015015015</v>
          </cell>
          <cell r="I291">
            <v>5042.5525525525527</v>
          </cell>
          <cell r="J291">
            <v>5162.4624624624621</v>
          </cell>
          <cell r="K291">
            <v>10205.015015015015</v>
          </cell>
          <cell r="L291">
            <v>10205.026550386905</v>
          </cell>
          <cell r="M291">
            <v>-13026.23</v>
          </cell>
          <cell r="N291">
            <v>0</v>
          </cell>
          <cell r="O291">
            <v>-1.153537189020426E-2</v>
          </cell>
          <cell r="P291" t="str">
            <v>Alicia</v>
          </cell>
        </row>
        <row r="292">
          <cell r="A292">
            <v>73005</v>
          </cell>
          <cell r="B292">
            <v>5281.12</v>
          </cell>
          <cell r="C292">
            <v>3902.96</v>
          </cell>
          <cell r="D292">
            <v>7041.4933333333329</v>
          </cell>
          <cell r="E292">
            <v>5203.9466666666667</v>
          </cell>
          <cell r="F292">
            <v>3536.6058858858855</v>
          </cell>
          <cell r="G292">
            <v>2613.6939339339342</v>
          </cell>
          <cell r="H292">
            <v>27579.819819819819</v>
          </cell>
          <cell r="I292">
            <v>15859.219219219218</v>
          </cell>
          <cell r="J292">
            <v>11720.600600600601</v>
          </cell>
          <cell r="K292">
            <v>27579.819819819819</v>
          </cell>
          <cell r="L292">
            <v>27579.809329163094</v>
          </cell>
          <cell r="M292">
            <v>-31202.99</v>
          </cell>
          <cell r="N292">
            <v>0</v>
          </cell>
          <cell r="O292">
            <v>1.0490656724869041E-2</v>
          </cell>
          <cell r="P292" t="str">
            <v>Alicia</v>
          </cell>
        </row>
        <row r="293">
          <cell r="A293">
            <v>73006</v>
          </cell>
          <cell r="B293">
            <v>1918.11</v>
          </cell>
          <cell r="C293">
            <v>2301.61</v>
          </cell>
          <cell r="D293">
            <v>2557.48</v>
          </cell>
          <cell r="E293">
            <v>3068.8133333333335</v>
          </cell>
          <cell r="F293">
            <v>1284.50009009009</v>
          </cell>
          <cell r="G293">
            <v>1541.3184084084085</v>
          </cell>
          <cell r="H293">
            <v>12671.831831831832</v>
          </cell>
          <cell r="I293">
            <v>5760.0900900900897</v>
          </cell>
          <cell r="J293">
            <v>6911.7417417417419</v>
          </cell>
          <cell r="K293">
            <v>12671.831831831831</v>
          </cell>
          <cell r="L293">
            <v>12671.822732314284</v>
          </cell>
          <cell r="M293">
            <v>-166.47374444244542</v>
          </cell>
          <cell r="N293">
            <v>0</v>
          </cell>
          <cell r="O293">
            <v>9.099517546928837E-3</v>
          </cell>
          <cell r="P293" t="str">
            <v>Mai</v>
          </cell>
        </row>
        <row r="294">
          <cell r="A294">
            <v>73007</v>
          </cell>
          <cell r="B294">
            <v>1916.7</v>
          </cell>
          <cell r="C294">
            <v>705.31</v>
          </cell>
          <cell r="D294">
            <v>2555.6</v>
          </cell>
          <cell r="E294">
            <v>940.41333333333318</v>
          </cell>
          <cell r="F294">
            <v>1283.5558558558557</v>
          </cell>
          <cell r="G294">
            <v>472.32471471471467</v>
          </cell>
          <cell r="H294">
            <v>7873.9039039039044</v>
          </cell>
          <cell r="I294">
            <v>5755.8558558558552</v>
          </cell>
          <cell r="J294">
            <v>2118.0480480480478</v>
          </cell>
          <cell r="K294">
            <v>7873.9039039039035</v>
          </cell>
          <cell r="L294">
            <v>7873.8862410714291</v>
          </cell>
          <cell r="M294">
            <v>-5196.0600000000004</v>
          </cell>
          <cell r="N294">
            <v>0</v>
          </cell>
          <cell r="O294">
            <v>1.7662832474343304E-2</v>
          </cell>
          <cell r="P294" t="str">
            <v>Alicia</v>
          </cell>
        </row>
        <row r="295">
          <cell r="A295">
            <v>74001</v>
          </cell>
          <cell r="B295">
            <v>2031.32</v>
          </cell>
          <cell r="C295">
            <v>2013.35</v>
          </cell>
          <cell r="D295">
            <v>2708.4266666666663</v>
          </cell>
          <cell r="E295">
            <v>2684.4666666666667</v>
          </cell>
          <cell r="F295">
            <v>1360.3133933933932</v>
          </cell>
          <cell r="G295">
            <v>1348.2794294294295</v>
          </cell>
          <cell r="H295">
            <v>12146.156156156156</v>
          </cell>
          <cell r="I295">
            <v>6100.0600600600592</v>
          </cell>
          <cell r="J295">
            <v>6046.0960960960956</v>
          </cell>
          <cell r="K295">
            <v>12146.156156156154</v>
          </cell>
          <cell r="L295">
            <v>12146.14513122857</v>
          </cell>
          <cell r="M295">
            <v>-6833.24</v>
          </cell>
          <cell r="N295">
            <v>0</v>
          </cell>
          <cell r="O295">
            <v>1.1024927584003308E-2</v>
          </cell>
          <cell r="P295" t="str">
            <v>Alicia</v>
          </cell>
        </row>
        <row r="296">
          <cell r="A296">
            <v>74002</v>
          </cell>
          <cell r="B296">
            <v>400</v>
          </cell>
          <cell r="C296">
            <v>830.21</v>
          </cell>
          <cell r="D296">
            <v>533.33333333333337</v>
          </cell>
          <cell r="E296">
            <v>1106.9466666666667</v>
          </cell>
          <cell r="F296">
            <v>267.86786786786786</v>
          </cell>
          <cell r="G296">
            <v>555.96645645645651</v>
          </cell>
          <cell r="H296">
            <v>3694.3243243243246</v>
          </cell>
          <cell r="I296">
            <v>1201.2012012012012</v>
          </cell>
          <cell r="J296">
            <v>2493.1231231231232</v>
          </cell>
          <cell r="K296">
            <v>3694.3243243243242</v>
          </cell>
          <cell r="L296">
            <v>3694.3402953055552</v>
          </cell>
          <cell r="M296">
            <v>0</v>
          </cell>
          <cell r="N296">
            <v>0</v>
          </cell>
          <cell r="O296">
            <v>-1.5970981231021142E-2</v>
          </cell>
          <cell r="P296" t="str">
            <v>Alicia</v>
          </cell>
        </row>
        <row r="297">
          <cell r="A297">
            <v>87007</v>
          </cell>
          <cell r="B297">
            <v>400</v>
          </cell>
          <cell r="C297">
            <v>830.21</v>
          </cell>
          <cell r="D297">
            <v>533.33333333333337</v>
          </cell>
          <cell r="E297">
            <v>1106.9466666666667</v>
          </cell>
          <cell r="F297">
            <v>267.86786786786786</v>
          </cell>
          <cell r="G297">
            <v>555.96645645645651</v>
          </cell>
          <cell r="H297">
            <v>3694.3243243243246</v>
          </cell>
          <cell r="I297">
            <v>1201.2012012012012</v>
          </cell>
          <cell r="J297">
            <v>2493.1231231231232</v>
          </cell>
          <cell r="K297">
            <v>3694.3243243243242</v>
          </cell>
          <cell r="L297">
            <v>3694.3402953055552</v>
          </cell>
          <cell r="M297" t="e">
            <v>#N/A</v>
          </cell>
          <cell r="N297">
            <v>0</v>
          </cell>
          <cell r="O297">
            <v>-1.5970981231021142E-2</v>
          </cell>
          <cell r="P297" t="e">
            <v>#N/A</v>
          </cell>
        </row>
        <row r="298">
          <cell r="A298">
            <v>74003</v>
          </cell>
          <cell r="B298">
            <v>2903.4</v>
          </cell>
          <cell r="C298">
            <v>4220.96</v>
          </cell>
          <cell r="D298">
            <v>3871.2</v>
          </cell>
          <cell r="E298">
            <v>5627.9466666666667</v>
          </cell>
          <cell r="F298">
            <v>1944.3189189189188</v>
          </cell>
          <cell r="G298">
            <v>2826.6488888888889</v>
          </cell>
          <cell r="H298">
            <v>21394.474474474475</v>
          </cell>
          <cell r="I298">
            <v>8718.9189189189183</v>
          </cell>
          <cell r="J298">
            <v>12675.555555555555</v>
          </cell>
          <cell r="K298">
            <v>21394.474474474475</v>
          </cell>
          <cell r="L298">
            <v>21394.475490000001</v>
          </cell>
          <cell r="M298">
            <v>-7026.7818977497755</v>
          </cell>
          <cell r="N298">
            <v>0</v>
          </cell>
          <cell r="O298">
            <v>-1.0155255258723628E-3</v>
          </cell>
          <cell r="P298" t="str">
            <v>Alicia</v>
          </cell>
        </row>
        <row r="299">
          <cell r="A299">
            <v>75001</v>
          </cell>
          <cell r="B299">
            <v>5574.25</v>
          </cell>
          <cell r="C299">
            <v>6033.41</v>
          </cell>
          <cell r="D299">
            <v>7432.3333333333339</v>
          </cell>
          <cell r="E299">
            <v>8044.5466666666662</v>
          </cell>
          <cell r="F299">
            <v>3732.9061561561562</v>
          </cell>
          <cell r="G299">
            <v>4040.3916816816813</v>
          </cell>
          <cell r="H299">
            <v>34857.837837837833</v>
          </cell>
          <cell r="I299">
            <v>16739.48948948949</v>
          </cell>
          <cell r="J299">
            <v>18118.348348348347</v>
          </cell>
          <cell r="K299">
            <v>34857.83783783784</v>
          </cell>
          <cell r="L299">
            <v>34857.833210897435</v>
          </cell>
          <cell r="M299">
            <v>-8746.8227949282427</v>
          </cell>
          <cell r="N299">
            <v>0</v>
          </cell>
          <cell r="O299">
            <v>4.6269404047052376E-3</v>
          </cell>
          <cell r="P299" t="str">
            <v>Mai</v>
          </cell>
        </row>
        <row r="300">
          <cell r="A300">
            <v>76001</v>
          </cell>
          <cell r="B300">
            <v>4308.05</v>
          </cell>
          <cell r="C300">
            <v>2709.88</v>
          </cell>
          <cell r="D300">
            <v>5744.0666666666666</v>
          </cell>
          <cell r="E300">
            <v>3613.1733333333332</v>
          </cell>
          <cell r="F300">
            <v>2884.9704204204204</v>
          </cell>
          <cell r="G300">
            <v>1814.7244444444443</v>
          </cell>
          <cell r="H300">
            <v>21074.864864864863</v>
          </cell>
          <cell r="I300">
            <v>12937.087087087088</v>
          </cell>
          <cell r="J300">
            <v>8137.7777777777774</v>
          </cell>
          <cell r="K300">
            <v>21074.864864864867</v>
          </cell>
          <cell r="L300">
            <v>21074.838378689285</v>
          </cell>
          <cell r="M300">
            <v>-9939.8700000000008</v>
          </cell>
          <cell r="N300">
            <v>0</v>
          </cell>
          <cell r="O300">
            <v>2.6486175582249416E-2</v>
          </cell>
          <cell r="P300" t="str">
            <v>Mai</v>
          </cell>
        </row>
        <row r="301">
          <cell r="A301">
            <v>76002</v>
          </cell>
          <cell r="B301">
            <v>2599.3200000000002</v>
          </cell>
          <cell r="C301">
            <v>1129.8</v>
          </cell>
          <cell r="D301">
            <v>3465.7599999999998</v>
          </cell>
          <cell r="E301">
            <v>1506.3999999999999</v>
          </cell>
          <cell r="F301">
            <v>1740.6857657657658</v>
          </cell>
          <cell r="G301">
            <v>756.59279279279281</v>
          </cell>
          <cell r="H301">
            <v>11198.558558558558</v>
          </cell>
          <cell r="I301">
            <v>7805.7657657657655</v>
          </cell>
          <cell r="J301">
            <v>3392.7927927927926</v>
          </cell>
          <cell r="K301">
            <v>11198.558558558558</v>
          </cell>
          <cell r="L301">
            <v>11198.551010450648</v>
          </cell>
          <cell r="M301">
            <v>-294.10055914118311</v>
          </cell>
          <cell r="N301">
            <v>0</v>
          </cell>
          <cell r="O301">
            <v>7.5481079093151493E-3</v>
          </cell>
          <cell r="P301" t="str">
            <v>Mai</v>
          </cell>
        </row>
        <row r="302">
          <cell r="A302">
            <v>77001</v>
          </cell>
          <cell r="B302">
            <v>5407.72</v>
          </cell>
          <cell r="C302">
            <v>2689.18</v>
          </cell>
          <cell r="D302">
            <v>7210.2933333333331</v>
          </cell>
          <cell r="E302">
            <v>3585.5733333333328</v>
          </cell>
          <cell r="F302">
            <v>3621.3860660660662</v>
          </cell>
          <cell r="G302">
            <v>1800.8622822822822</v>
          </cell>
          <cell r="H302">
            <v>24315.015015015015</v>
          </cell>
          <cell r="I302">
            <v>16239.399399399399</v>
          </cell>
          <cell r="J302">
            <v>8075.6156156156148</v>
          </cell>
          <cell r="K302">
            <v>24315.015015015015</v>
          </cell>
          <cell r="L302">
            <v>24315.018722619046</v>
          </cell>
          <cell r="M302">
            <v>-23356.42</v>
          </cell>
          <cell r="N302">
            <v>0</v>
          </cell>
          <cell r="O302">
            <v>-3.707604031660594E-3</v>
          </cell>
          <cell r="P302" t="str">
            <v>Alicia</v>
          </cell>
        </row>
        <row r="303">
          <cell r="A303">
            <v>77002</v>
          </cell>
          <cell r="B303">
            <v>7369.41</v>
          </cell>
          <cell r="C303">
            <v>3468.86</v>
          </cell>
          <cell r="D303">
            <v>9825.8799999999992</v>
          </cell>
          <cell r="E303">
            <v>4625.1466666666665</v>
          </cell>
          <cell r="F303">
            <v>4935.0703603603597</v>
          </cell>
          <cell r="G303">
            <v>2322.9903303303304</v>
          </cell>
          <cell r="H303">
            <v>32547.357357357359</v>
          </cell>
          <cell r="I303">
            <v>22130.360360360359</v>
          </cell>
          <cell r="J303">
            <v>10416.996996996997</v>
          </cell>
          <cell r="K303">
            <v>32547.357357357356</v>
          </cell>
          <cell r="L303">
            <v>32547.374660000001</v>
          </cell>
          <cell r="M303">
            <v>-50770.956418986803</v>
          </cell>
          <cell r="N303">
            <v>0</v>
          </cell>
          <cell r="O303">
            <v>-1.7302642645518063E-2</v>
          </cell>
          <cell r="P303" t="str">
            <v>Alicia</v>
          </cell>
        </row>
        <row r="304">
          <cell r="A304">
            <v>78001</v>
          </cell>
          <cell r="B304">
            <v>4782.4399999999996</v>
          </cell>
          <cell r="C304">
            <v>3460.5499999999997</v>
          </cell>
          <cell r="D304">
            <v>6376.5866666666652</v>
          </cell>
          <cell r="E304">
            <v>4614.0666666666666</v>
          </cell>
          <cell r="F304">
            <v>3202.6550150150147</v>
          </cell>
          <cell r="G304">
            <v>2317.4253753753751</v>
          </cell>
          <cell r="H304">
            <v>24753.72372372372</v>
          </cell>
          <cell r="I304">
            <v>14361.681681681679</v>
          </cell>
          <cell r="J304">
            <v>10392.042042042041</v>
          </cell>
          <cell r="K304">
            <v>24753.72372372372</v>
          </cell>
          <cell r="L304">
            <v>24753.71277482143</v>
          </cell>
          <cell r="M304">
            <v>-6239.8493248109644</v>
          </cell>
          <cell r="N304">
            <v>0</v>
          </cell>
          <cell r="O304">
            <v>1.0948902290692786E-2</v>
          </cell>
          <cell r="P304" t="str">
            <v>Mai</v>
          </cell>
        </row>
        <row r="305">
          <cell r="A305">
            <v>78002</v>
          </cell>
          <cell r="B305">
            <v>2367.1</v>
          </cell>
          <cell r="C305">
            <v>2476.71</v>
          </cell>
          <cell r="D305">
            <v>3156.1333333333332</v>
          </cell>
          <cell r="E305">
            <v>3302.28</v>
          </cell>
          <cell r="F305">
            <v>1585.175075075075</v>
          </cell>
          <cell r="G305">
            <v>1658.5775675675675</v>
          </cell>
          <cell r="H305">
            <v>14545.975975975975</v>
          </cell>
          <cell r="I305">
            <v>7108.4084084084079</v>
          </cell>
          <cell r="J305">
            <v>7437.5675675675675</v>
          </cell>
          <cell r="K305">
            <v>14545.975975975976</v>
          </cell>
          <cell r="L305">
            <v>14545.991812312499</v>
          </cell>
          <cell r="M305">
            <v>-15010.828958818769</v>
          </cell>
          <cell r="N305">
            <v>0</v>
          </cell>
          <cell r="O305">
            <v>-1.5836336522625061E-2</v>
          </cell>
          <cell r="P305" t="str">
            <v>Mai</v>
          </cell>
        </row>
        <row r="306">
          <cell r="A306">
            <v>79002</v>
          </cell>
          <cell r="B306">
            <v>1134.95</v>
          </cell>
          <cell r="C306">
            <v>2847.48</v>
          </cell>
          <cell r="D306">
            <v>1513.2666666666667</v>
          </cell>
          <cell r="E306">
            <v>3796.6400000000003</v>
          </cell>
          <cell r="F306">
            <v>760.04159159159155</v>
          </cell>
          <cell r="G306">
            <v>1906.870990990991</v>
          </cell>
          <cell r="H306">
            <v>11959.249249249247</v>
          </cell>
          <cell r="I306">
            <v>3408.2582582582581</v>
          </cell>
          <cell r="J306">
            <v>8550.9909909909911</v>
          </cell>
          <cell r="K306">
            <v>11959.249249249249</v>
          </cell>
          <cell r="L306">
            <v>11959.225642144285</v>
          </cell>
          <cell r="M306">
            <v>-5513.51</v>
          </cell>
          <cell r="N306">
            <v>0</v>
          </cell>
          <cell r="O306">
            <v>2.3607104963957681E-2</v>
          </cell>
          <cell r="P306" t="str">
            <v>Alicia</v>
          </cell>
        </row>
        <row r="307">
          <cell r="A307">
            <v>79003</v>
          </cell>
          <cell r="B307">
            <v>5063.88</v>
          </cell>
          <cell r="C307">
            <v>6392.42</v>
          </cell>
          <cell r="D307">
            <v>6751.8399999999992</v>
          </cell>
          <cell r="E307">
            <v>8523.2266666666674</v>
          </cell>
          <cell r="F307">
            <v>3391.1268468468465</v>
          </cell>
          <cell r="G307">
            <v>4280.8097897897896</v>
          </cell>
          <cell r="H307">
            <v>34403.303303303306</v>
          </cell>
          <cell r="I307">
            <v>15206.846846846845</v>
          </cell>
          <cell r="J307">
            <v>19196.456456456457</v>
          </cell>
          <cell r="K307">
            <v>34403.303303303299</v>
          </cell>
          <cell r="L307">
            <v>34403.295150000005</v>
          </cell>
          <cell r="M307">
            <v>-6014.14</v>
          </cell>
          <cell r="N307">
            <v>0</v>
          </cell>
          <cell r="O307">
            <v>8.1533032935112715E-3</v>
          </cell>
          <cell r="P307" t="str">
            <v>Alicia</v>
          </cell>
        </row>
        <row r="308">
          <cell r="A308">
            <v>80001</v>
          </cell>
          <cell r="B308">
            <v>2087.37</v>
          </cell>
          <cell r="C308">
            <v>1951.06</v>
          </cell>
          <cell r="D308">
            <v>2783.1599999999994</v>
          </cell>
          <cell r="E308">
            <v>2601.413333333333</v>
          </cell>
          <cell r="F308">
            <v>1397.8483783783781</v>
          </cell>
          <cell r="G308">
            <v>1306.5657057057056</v>
          </cell>
          <cell r="H308">
            <v>12127.417417417415</v>
          </cell>
          <cell r="I308">
            <v>6268.3783783783774</v>
          </cell>
          <cell r="J308">
            <v>5859.0390390390385</v>
          </cell>
          <cell r="K308">
            <v>12127.417417417415</v>
          </cell>
          <cell r="L308">
            <v>12127.450739405929</v>
          </cell>
          <cell r="M308">
            <v>-73618.34</v>
          </cell>
          <cell r="N308">
            <v>0</v>
          </cell>
          <cell r="O308">
            <v>-3.3321988514217082E-2</v>
          </cell>
          <cell r="P308" t="str">
            <v>Mai</v>
          </cell>
        </row>
        <row r="309">
          <cell r="A309">
            <v>80002</v>
          </cell>
          <cell r="B309">
            <v>1271.21</v>
          </cell>
          <cell r="C309">
            <v>1323.93</v>
          </cell>
          <cell r="D309">
            <v>1694.9466666666667</v>
          </cell>
          <cell r="E309">
            <v>1765.24</v>
          </cell>
          <cell r="F309">
            <v>851.29078078078078</v>
          </cell>
          <cell r="G309">
            <v>886.59576576576569</v>
          </cell>
          <cell r="H309">
            <v>7793.2132132132128</v>
          </cell>
          <cell r="I309">
            <v>3817.4474474474473</v>
          </cell>
          <cell r="J309">
            <v>3975.7657657657655</v>
          </cell>
          <cell r="K309">
            <v>7793.2132132132128</v>
          </cell>
          <cell r="L309">
            <v>7793.2074000000011</v>
          </cell>
          <cell r="M309">
            <v>-15276.259683827611</v>
          </cell>
          <cell r="N309">
            <v>0</v>
          </cell>
          <cell r="O309">
            <v>5.8132132116952562E-3</v>
          </cell>
          <cell r="P309" t="str">
            <v>Mai</v>
          </cell>
        </row>
        <row r="310">
          <cell r="A310">
            <v>80003</v>
          </cell>
          <cell r="B310">
            <v>3882.22</v>
          </cell>
          <cell r="C310">
            <v>3497.67</v>
          </cell>
          <cell r="D310">
            <v>5176.2933333333331</v>
          </cell>
          <cell r="E310">
            <v>4663.5600000000004</v>
          </cell>
          <cell r="F310">
            <v>2599.8049849849849</v>
          </cell>
          <cell r="G310">
            <v>2342.2835135135133</v>
          </cell>
          <cell r="H310">
            <v>22161.831831831831</v>
          </cell>
          <cell r="I310">
            <v>11658.318318318317</v>
          </cell>
          <cell r="J310">
            <v>10503.513513513513</v>
          </cell>
          <cell r="K310">
            <v>22161.831831831831</v>
          </cell>
          <cell r="L310">
            <v>22161.827745065479</v>
          </cell>
          <cell r="M310">
            <v>-3344.02</v>
          </cell>
          <cell r="N310">
            <v>0</v>
          </cell>
          <cell r="O310">
            <v>4.0867663519748021E-3</v>
          </cell>
          <cell r="P310" t="str">
            <v>Alicia</v>
          </cell>
        </row>
        <row r="311">
          <cell r="A311">
            <v>81001</v>
          </cell>
          <cell r="B311">
            <v>4791.7299999999996</v>
          </cell>
          <cell r="C311">
            <v>1860.12</v>
          </cell>
          <cell r="D311">
            <v>6388.9733333333324</v>
          </cell>
          <cell r="E311">
            <v>2480.1599999999994</v>
          </cell>
          <cell r="F311">
            <v>3208.8762462462455</v>
          </cell>
          <cell r="G311">
            <v>1245.6659459459459</v>
          </cell>
          <cell r="H311">
            <v>19975.525525525522</v>
          </cell>
          <cell r="I311">
            <v>14389.579579579577</v>
          </cell>
          <cell r="J311">
            <v>5585.9459459459449</v>
          </cell>
          <cell r="K311">
            <v>19975.525525525522</v>
          </cell>
          <cell r="L311">
            <v>19975.529394972222</v>
          </cell>
          <cell r="M311">
            <v>0</v>
          </cell>
          <cell r="N311">
            <v>0</v>
          </cell>
          <cell r="O311">
            <v>-3.8694467002642341E-3</v>
          </cell>
          <cell r="P311" t="str">
            <v>Alicia</v>
          </cell>
        </row>
        <row r="312">
          <cell r="A312">
            <v>81002</v>
          </cell>
          <cell r="B312">
            <v>2663.13</v>
          </cell>
          <cell r="C312">
            <v>1208.05</v>
          </cell>
          <cell r="D312">
            <v>3550.84</v>
          </cell>
          <cell r="E312">
            <v>1610.7333333333331</v>
          </cell>
          <cell r="F312">
            <v>1783.4173873873874</v>
          </cell>
          <cell r="G312">
            <v>808.99444444444441</v>
          </cell>
          <cell r="H312">
            <v>11625.165165165166</v>
          </cell>
          <cell r="I312">
            <v>7997.3873873873872</v>
          </cell>
          <cell r="J312">
            <v>3627.7777777777774</v>
          </cell>
          <cell r="K312">
            <v>11625.165165165165</v>
          </cell>
          <cell r="L312">
            <v>11625.14</v>
          </cell>
          <cell r="M312">
            <v>0</v>
          </cell>
          <cell r="N312">
            <v>0</v>
          </cell>
          <cell r="O312">
            <v>2.5165165165162762E-2</v>
          </cell>
          <cell r="P312" t="str">
            <v>Alicia</v>
          </cell>
        </row>
        <row r="313">
          <cell r="A313">
            <v>81003</v>
          </cell>
          <cell r="B313">
            <v>892.5</v>
          </cell>
          <cell r="C313">
            <v>1230.4100000000001</v>
          </cell>
          <cell r="D313">
            <v>1189.9999999999998</v>
          </cell>
          <cell r="E313">
            <v>1640.5466666666669</v>
          </cell>
          <cell r="F313">
            <v>597.68018018018006</v>
          </cell>
          <cell r="G313">
            <v>823.96825825825829</v>
          </cell>
          <cell r="H313">
            <v>6375.1051051051054</v>
          </cell>
          <cell r="I313">
            <v>2680.1801801801798</v>
          </cell>
          <cell r="J313">
            <v>3694.9249249249251</v>
          </cell>
          <cell r="K313">
            <v>6375.1051051051054</v>
          </cell>
          <cell r="L313">
            <v>6375.0969000000005</v>
          </cell>
          <cell r="M313">
            <v>-385.64329263331774</v>
          </cell>
          <cell r="N313">
            <v>0</v>
          </cell>
          <cell r="O313">
            <v>8.2051051049347734E-3</v>
          </cell>
          <cell r="P313" t="str">
            <v>Mai</v>
          </cell>
        </row>
        <row r="314">
          <cell r="A314">
            <v>82001</v>
          </cell>
          <cell r="B314">
            <v>1063.75</v>
          </cell>
          <cell r="C314">
            <v>133.74</v>
          </cell>
          <cell r="D314">
            <v>1418.3333333333333</v>
          </cell>
          <cell r="E314">
            <v>178.32</v>
          </cell>
          <cell r="F314">
            <v>712.36111111111109</v>
          </cell>
          <cell r="G314">
            <v>89.561621621621626</v>
          </cell>
          <cell r="H314">
            <v>3596.0660660660665</v>
          </cell>
          <cell r="I314">
            <v>3194.4444444444443</v>
          </cell>
          <cell r="J314">
            <v>401.62162162162161</v>
          </cell>
          <cell r="K314">
            <v>3596.066066066066</v>
          </cell>
          <cell r="L314">
            <v>3596.0574947142854</v>
          </cell>
          <cell r="M314">
            <v>-38.388096592309012</v>
          </cell>
          <cell r="N314">
            <v>0</v>
          </cell>
          <cell r="O314">
            <v>8.5713517805743322E-3</v>
          </cell>
          <cell r="P314" t="str">
            <v>Mai</v>
          </cell>
        </row>
        <row r="315">
          <cell r="A315">
            <v>82002</v>
          </cell>
          <cell r="B315">
            <v>802.93</v>
          </cell>
          <cell r="C315">
            <v>112.51</v>
          </cell>
          <cell r="D315">
            <v>1070.5733333333333</v>
          </cell>
          <cell r="E315">
            <v>150.01333333333332</v>
          </cell>
          <cell r="F315">
            <v>537.69786786786779</v>
          </cell>
          <cell r="G315">
            <v>75.344534534534532</v>
          </cell>
          <cell r="H315">
            <v>2749.069069069069</v>
          </cell>
          <cell r="I315">
            <v>2411.201201201201</v>
          </cell>
          <cell r="J315">
            <v>337.86786786786786</v>
          </cell>
          <cell r="K315">
            <v>2749.069069069069</v>
          </cell>
          <cell r="L315">
            <v>2749.0709692857149</v>
          </cell>
          <cell r="M315">
            <v>-20675.035337704274</v>
          </cell>
          <cell r="N315">
            <v>0</v>
          </cell>
          <cell r="O315">
            <v>-1.9002166459358705E-3</v>
          </cell>
          <cell r="P315" t="str">
            <v>Mai</v>
          </cell>
        </row>
        <row r="316">
          <cell r="A316">
            <v>82003</v>
          </cell>
          <cell r="B316">
            <v>3723.42</v>
          </cell>
          <cell r="C316">
            <v>3095.49</v>
          </cell>
          <cell r="D316">
            <v>4964.5599999999995</v>
          </cell>
          <cell r="E316">
            <v>4127.3199999999988</v>
          </cell>
          <cell r="F316">
            <v>2493.4614414414414</v>
          </cell>
          <cell r="G316">
            <v>2072.9557657657651</v>
          </cell>
          <cell r="H316">
            <v>20477.207207207204</v>
          </cell>
          <cell r="I316">
            <v>11181.44144144144</v>
          </cell>
          <cell r="J316">
            <v>9295.7657657657637</v>
          </cell>
          <cell r="K316">
            <v>20477.207207207204</v>
          </cell>
          <cell r="L316">
            <v>20477.18933235294</v>
          </cell>
          <cell r="M316">
            <v>-18306.756336646016</v>
          </cell>
          <cell r="N316">
            <v>0</v>
          </cell>
          <cell r="O316">
            <v>1.7874854263936868E-2</v>
          </cell>
          <cell r="P316" t="str">
            <v>Alicia</v>
          </cell>
        </row>
        <row r="317">
          <cell r="A317">
            <v>82005</v>
          </cell>
          <cell r="B317">
            <v>1568.54</v>
          </cell>
          <cell r="C317">
            <v>1428.02</v>
          </cell>
          <cell r="D317">
            <v>2091.3866666666668</v>
          </cell>
          <cell r="E317">
            <v>1904.0266666666664</v>
          </cell>
          <cell r="F317">
            <v>1050.4036636636636</v>
          </cell>
          <cell r="G317">
            <v>956.30168168168154</v>
          </cell>
          <cell r="H317">
            <v>8998.6786786786779</v>
          </cell>
          <cell r="I317">
            <v>4710.3303303303301</v>
          </cell>
          <cell r="J317">
            <v>4288.3483483483478</v>
          </cell>
          <cell r="K317">
            <v>8998.6786786786779</v>
          </cell>
          <cell r="L317">
            <v>8998.6992846428548</v>
          </cell>
          <cell r="M317">
            <v>0</v>
          </cell>
          <cell r="N317">
            <v>0</v>
          </cell>
          <cell r="O317">
            <v>-2.0605964176866109E-2</v>
          </cell>
          <cell r="P317" t="str">
            <v>Mai</v>
          </cell>
        </row>
        <row r="318">
          <cell r="A318">
            <v>82006</v>
          </cell>
          <cell r="B318">
            <v>2283.12</v>
          </cell>
          <cell r="C318">
            <v>230.01</v>
          </cell>
          <cell r="D318">
            <v>3044.16</v>
          </cell>
          <cell r="E318">
            <v>306.68</v>
          </cell>
          <cell r="F318">
            <v>1528.9362162162161</v>
          </cell>
          <cell r="G318">
            <v>154.03072072072072</v>
          </cell>
          <cell r="H318">
            <v>7546.9369369369369</v>
          </cell>
          <cell r="I318">
            <v>6856.2162162162158</v>
          </cell>
          <cell r="J318">
            <v>690.72072072072069</v>
          </cell>
          <cell r="K318">
            <v>7546.936936936936</v>
          </cell>
          <cell r="L318">
            <v>7546.9265010952404</v>
          </cell>
          <cell r="M318">
            <v>0</v>
          </cell>
          <cell r="N318">
            <v>0</v>
          </cell>
          <cell r="O318">
            <v>1.0435841695652925E-2</v>
          </cell>
          <cell r="P318" t="str">
            <v>Mai</v>
          </cell>
        </row>
        <row r="319">
          <cell r="A319">
            <v>83001</v>
          </cell>
          <cell r="B319">
            <v>8048.47</v>
          </cell>
          <cell r="C319">
            <v>5001.66</v>
          </cell>
          <cell r="D319">
            <v>10731.293333333333</v>
          </cell>
          <cell r="E319">
            <v>6668.8799999999992</v>
          </cell>
          <cell r="F319">
            <v>5389.816246246246</v>
          </cell>
          <cell r="G319">
            <v>3349.4599999999996</v>
          </cell>
          <cell r="H319">
            <v>39189.579579579578</v>
          </cell>
          <cell r="I319">
            <v>24169.579579579578</v>
          </cell>
          <cell r="J319">
            <v>15019.999999999998</v>
          </cell>
          <cell r="K319">
            <v>39189.579579579578</v>
          </cell>
          <cell r="L319">
            <v>39189.594588793108</v>
          </cell>
          <cell r="M319">
            <v>-58857.646161688761</v>
          </cell>
          <cell r="N319">
            <v>0</v>
          </cell>
          <cell r="O319">
            <v>-1.5009213529992849E-2</v>
          </cell>
          <cell r="P319" t="str">
            <v>Alicia</v>
          </cell>
        </row>
        <row r="320">
          <cell r="A320">
            <v>83002</v>
          </cell>
          <cell r="B320">
            <v>5104.71</v>
          </cell>
          <cell r="C320">
            <v>5608.75</v>
          </cell>
          <cell r="D320">
            <v>6806.28</v>
          </cell>
          <cell r="E320">
            <v>7478.333333333333</v>
          </cell>
          <cell r="F320">
            <v>3418.4694594594594</v>
          </cell>
          <cell r="G320">
            <v>3756.0097597597596</v>
          </cell>
          <cell r="H320">
            <v>32172.552552552548</v>
          </cell>
          <cell r="I320">
            <v>15329.459459459458</v>
          </cell>
          <cell r="J320">
            <v>16843.093093093092</v>
          </cell>
          <cell r="K320">
            <v>32172.552552552552</v>
          </cell>
          <cell r="L320">
            <v>32172.564080267861</v>
          </cell>
          <cell r="M320">
            <v>-1588.637766484404</v>
          </cell>
          <cell r="N320">
            <v>0</v>
          </cell>
          <cell r="O320">
            <v>-1.1527715309057385E-2</v>
          </cell>
          <cell r="P320" t="str">
            <v>Alicia</v>
          </cell>
        </row>
        <row r="321">
          <cell r="A321">
            <v>84001</v>
          </cell>
          <cell r="B321">
            <v>2767.66</v>
          </cell>
          <cell r="C321">
            <v>3230.41</v>
          </cell>
          <cell r="D321">
            <v>3690.2133333333331</v>
          </cell>
          <cell r="E321">
            <v>4307.2133333333331</v>
          </cell>
          <cell r="F321">
            <v>1853.4179579579579</v>
          </cell>
          <cell r="G321">
            <v>2163.3075975975976</v>
          </cell>
          <cell r="H321">
            <v>18012.222222222223</v>
          </cell>
          <cell r="I321">
            <v>8311.2912912912907</v>
          </cell>
          <cell r="J321">
            <v>9700.9309309309301</v>
          </cell>
          <cell r="K321">
            <v>18012.222222222219</v>
          </cell>
          <cell r="L321">
            <v>18012.21476482143</v>
          </cell>
          <cell r="M321">
            <v>-55784.89</v>
          </cell>
          <cell r="N321">
            <v>0</v>
          </cell>
          <cell r="O321">
            <v>7.4574007885530591E-3</v>
          </cell>
          <cell r="P321" t="str">
            <v>Alicia</v>
          </cell>
        </row>
        <row r="322">
          <cell r="A322">
            <v>85001</v>
          </cell>
          <cell r="B322">
            <v>1476.24</v>
          </cell>
          <cell r="C322">
            <v>1082.8699999999999</v>
          </cell>
          <cell r="D322">
            <v>1968.32</v>
          </cell>
          <cell r="E322">
            <v>1443.8266666666664</v>
          </cell>
          <cell r="F322">
            <v>988.59315315315303</v>
          </cell>
          <cell r="G322">
            <v>725.165195195195</v>
          </cell>
          <cell r="H322">
            <v>7685.0150150150148</v>
          </cell>
          <cell r="I322">
            <v>4433.1531531531527</v>
          </cell>
          <cell r="J322">
            <v>3251.8618618618611</v>
          </cell>
          <cell r="K322">
            <v>7685.0150150150139</v>
          </cell>
          <cell r="L322">
            <v>7684.9990055357148</v>
          </cell>
          <cell r="M322">
            <v>-8950.27</v>
          </cell>
          <cell r="N322">
            <v>0</v>
          </cell>
          <cell r="O322">
            <v>1.6009479299100349E-2</v>
          </cell>
          <cell r="P322" t="str">
            <v>Mai</v>
          </cell>
        </row>
        <row r="323">
          <cell r="A323">
            <v>85003</v>
          </cell>
          <cell r="B323">
            <v>3793.74</v>
          </cell>
          <cell r="C323">
            <v>193.23</v>
          </cell>
          <cell r="D323">
            <v>5058.32</v>
          </cell>
          <cell r="E323">
            <v>257.64</v>
          </cell>
          <cell r="F323">
            <v>2540.5526126126124</v>
          </cell>
          <cell r="G323">
            <v>129.40027027027025</v>
          </cell>
          <cell r="H323">
            <v>11972.882882882881</v>
          </cell>
          <cell r="I323">
            <v>11392.612612612611</v>
          </cell>
          <cell r="J323">
            <v>580.2702702702702</v>
          </cell>
          <cell r="K323">
            <v>11972.882882882881</v>
          </cell>
          <cell r="L323">
            <v>11972.879456101191</v>
          </cell>
          <cell r="M323">
            <v>-3644.09</v>
          </cell>
          <cell r="N323">
            <v>0</v>
          </cell>
          <cell r="O323">
            <v>3.4267816899955506E-3</v>
          </cell>
          <cell r="P323" t="str">
            <v>Alicia</v>
          </cell>
        </row>
        <row r="324">
          <cell r="A324">
            <v>85005</v>
          </cell>
          <cell r="B324">
            <v>6515.62</v>
          </cell>
          <cell r="C324">
            <v>7258.01</v>
          </cell>
          <cell r="D324">
            <v>8687.493333333332</v>
          </cell>
          <cell r="E324">
            <v>9677.3466666666664</v>
          </cell>
          <cell r="F324">
            <v>4363.3130930930929</v>
          </cell>
          <cell r="G324">
            <v>4860.4691591591591</v>
          </cell>
          <cell r="H324">
            <v>41362.252252252256</v>
          </cell>
          <cell r="I324">
            <v>19566.426426426424</v>
          </cell>
          <cell r="J324">
            <v>21795.825825825825</v>
          </cell>
          <cell r="K324">
            <v>41362.252252252249</v>
          </cell>
          <cell r="L324">
            <v>41362.258209000007</v>
          </cell>
          <cell r="M324">
            <v>-6934.34</v>
          </cell>
          <cell r="N324">
            <v>0</v>
          </cell>
          <cell r="O324">
            <v>-5.9567477583186701E-3</v>
          </cell>
          <cell r="P324" t="str">
            <v>Alicia</v>
          </cell>
        </row>
        <row r="325">
          <cell r="A325">
            <v>85006</v>
          </cell>
          <cell r="B325">
            <v>2252.08</v>
          </cell>
          <cell r="C325">
            <v>1218.3499999999999</v>
          </cell>
          <cell r="D325">
            <v>3002.7733333333331</v>
          </cell>
          <cell r="E325">
            <v>1624.4666666666665</v>
          </cell>
          <cell r="F325">
            <v>1508.1496696696695</v>
          </cell>
          <cell r="G325">
            <v>815.89204204204202</v>
          </cell>
          <cell r="H325">
            <v>10421.71171171171</v>
          </cell>
          <cell r="I325">
            <v>6763.003003003002</v>
          </cell>
          <cell r="J325">
            <v>3658.7087087087084</v>
          </cell>
          <cell r="K325">
            <v>10421.71171171171</v>
          </cell>
          <cell r="L325">
            <v>10421.710760584416</v>
          </cell>
          <cell r="M325">
            <v>-91.116563977287115</v>
          </cell>
          <cell r="N325">
            <v>0</v>
          </cell>
          <cell r="O325">
            <v>9.5112729468382895E-4</v>
          </cell>
          <cell r="P325" t="str">
            <v>Mai</v>
          </cell>
        </row>
        <row r="326">
          <cell r="A326">
            <v>86001</v>
          </cell>
          <cell r="B326">
            <v>543.23</v>
          </cell>
          <cell r="C326">
            <v>1155.4000000000001</v>
          </cell>
          <cell r="D326">
            <v>724.30666666666662</v>
          </cell>
          <cell r="E326">
            <v>1540.5333333333335</v>
          </cell>
          <cell r="F326">
            <v>363.78465465465462</v>
          </cell>
          <cell r="G326">
            <v>773.73633633633642</v>
          </cell>
          <cell r="H326">
            <v>5100.9909909909911</v>
          </cell>
          <cell r="I326">
            <v>1631.3213213213212</v>
          </cell>
          <cell r="J326">
            <v>3469.6696696696699</v>
          </cell>
          <cell r="K326">
            <v>5100.9909909909911</v>
          </cell>
          <cell r="L326">
            <v>5101.0047485294126</v>
          </cell>
          <cell r="M326">
            <v>-21061.714941661819</v>
          </cell>
          <cell r="N326">
            <v>0</v>
          </cell>
          <cell r="O326">
            <v>-1.375753842148697E-2</v>
          </cell>
          <cell r="P326" t="str">
            <v>Alicia</v>
          </cell>
        </row>
        <row r="327">
          <cell r="A327">
            <v>86003</v>
          </cell>
          <cell r="B327">
            <v>1723.58</v>
          </cell>
          <cell r="C327">
            <v>4456.01</v>
          </cell>
          <cell r="D327">
            <v>2298.1066666666666</v>
          </cell>
          <cell r="E327">
            <v>5941.3466666666664</v>
          </cell>
          <cell r="F327">
            <v>1154.2292492492491</v>
          </cell>
          <cell r="G327">
            <v>2984.0547447447448</v>
          </cell>
          <cell r="H327">
            <v>18557.327327327326</v>
          </cell>
          <cell r="I327">
            <v>5175.9159159159153</v>
          </cell>
          <cell r="J327">
            <v>13381.411411411411</v>
          </cell>
          <cell r="K327">
            <v>18557.327327327326</v>
          </cell>
          <cell r="L327">
            <v>18557.306718214288</v>
          </cell>
          <cell r="M327">
            <v>-18816.246542649591</v>
          </cell>
          <cell r="N327">
            <v>0</v>
          </cell>
          <cell r="O327">
            <v>2.0609113038517535E-2</v>
          </cell>
          <cell r="P327" t="str">
            <v>Alicia</v>
          </cell>
        </row>
        <row r="328">
          <cell r="A328">
            <v>86004</v>
          </cell>
          <cell r="B328">
            <v>2434.81</v>
          </cell>
          <cell r="C328">
            <v>2677.31</v>
          </cell>
          <cell r="D328">
            <v>3246.413333333333</v>
          </cell>
          <cell r="E328">
            <v>3569.7466666666664</v>
          </cell>
          <cell r="F328">
            <v>1630.5184084084083</v>
          </cell>
          <cell r="G328">
            <v>1792.9133033033033</v>
          </cell>
          <cell r="H328">
            <v>15351.71171171171</v>
          </cell>
          <cell r="I328">
            <v>7311.741741741741</v>
          </cell>
          <cell r="J328">
            <v>8039.9699699699695</v>
          </cell>
          <cell r="K328">
            <v>15351.71171171171</v>
          </cell>
          <cell r="L328">
            <v>15351.722883750001</v>
          </cell>
          <cell r="M328">
            <v>-6658.99</v>
          </cell>
          <cell r="N328">
            <v>0</v>
          </cell>
          <cell r="O328">
            <v>-1.1172038290169439E-2</v>
          </cell>
          <cell r="P328" t="str">
            <v>Mai</v>
          </cell>
        </row>
        <row r="329">
          <cell r="A329">
            <v>86005</v>
          </cell>
          <cell r="B329">
            <v>379.8</v>
          </cell>
          <cell r="C329">
            <v>803.01</v>
          </cell>
          <cell r="D329">
            <v>506.39999999999992</v>
          </cell>
          <cell r="E329">
            <v>1070.68</v>
          </cell>
          <cell r="F329">
            <v>254.3405405405405</v>
          </cell>
          <cell r="G329">
            <v>537.75144144144144</v>
          </cell>
          <cell r="H329">
            <v>3551.9819819819818</v>
          </cell>
          <cell r="I329">
            <v>1140.5405405405404</v>
          </cell>
          <cell r="J329">
            <v>2411.4414414414414</v>
          </cell>
          <cell r="K329">
            <v>3551.9819819819818</v>
          </cell>
          <cell r="L329">
            <v>3551.999325948052</v>
          </cell>
          <cell r="M329">
            <v>-11.203860909084597</v>
          </cell>
          <cell r="N329">
            <v>0</v>
          </cell>
          <cell r="O329">
            <v>-1.7343966070257011E-2</v>
          </cell>
          <cell r="P329" t="str">
            <v>Mai</v>
          </cell>
        </row>
        <row r="330">
          <cell r="A330">
            <v>86006</v>
          </cell>
          <cell r="B330">
            <v>693.63</v>
          </cell>
          <cell r="C330">
            <v>3179.21</v>
          </cell>
          <cell r="D330">
            <v>924.84</v>
          </cell>
          <cell r="E330">
            <v>4238.9466666666667</v>
          </cell>
          <cell r="F330">
            <v>464.50297297297294</v>
          </cell>
          <cell r="G330">
            <v>2129.0205105105106</v>
          </cell>
          <cell r="H330">
            <v>11630.15015015015</v>
          </cell>
          <cell r="I330">
            <v>2082.9729729729729</v>
          </cell>
          <cell r="J330">
            <v>9547.1771771771764</v>
          </cell>
          <cell r="K330">
            <v>11630.15015015015</v>
          </cell>
          <cell r="L330">
            <v>11630.143294285715</v>
          </cell>
          <cell r="M330">
            <v>-2610.2868619492874</v>
          </cell>
          <cell r="N330">
            <v>0</v>
          </cell>
          <cell r="O330">
            <v>6.8558644343283959E-3</v>
          </cell>
          <cell r="P330" t="str">
            <v>Alicia</v>
          </cell>
        </row>
        <row r="331">
          <cell r="A331">
            <v>86007</v>
          </cell>
          <cell r="B331">
            <v>3953.63</v>
          </cell>
          <cell r="C331">
            <v>3401.13</v>
          </cell>
          <cell r="D331">
            <v>5271.5066666666662</v>
          </cell>
          <cell r="E331">
            <v>4534.84</v>
          </cell>
          <cell r="F331">
            <v>2647.6260960960963</v>
          </cell>
          <cell r="G331">
            <v>2277.6336036036037</v>
          </cell>
          <cell r="H331">
            <v>22086.366366366368</v>
          </cell>
          <cell r="I331">
            <v>11872.762762762763</v>
          </cell>
          <cell r="J331">
            <v>10213.603603603604</v>
          </cell>
          <cell r="K331">
            <v>22086.366366366368</v>
          </cell>
          <cell r="L331">
            <v>22086.369375428574</v>
          </cell>
          <cell r="M331">
            <v>-70300.399999999994</v>
          </cell>
          <cell r="N331">
            <v>0</v>
          </cell>
          <cell r="O331">
            <v>-3.0090622058196459E-3</v>
          </cell>
          <cell r="P331" t="str">
            <v>Mai</v>
          </cell>
        </row>
        <row r="332">
          <cell r="A332">
            <v>87001</v>
          </cell>
          <cell r="B332">
            <v>1374.67</v>
          </cell>
          <cell r="C332">
            <v>2401.77</v>
          </cell>
          <cell r="D332">
            <v>1832.8933333333332</v>
          </cell>
          <cell r="E332">
            <v>3202.3599999999997</v>
          </cell>
          <cell r="F332">
            <v>920.57480480480478</v>
          </cell>
          <cell r="G332">
            <v>1608.3925225225225</v>
          </cell>
          <cell r="H332">
            <v>11340.66066066066</v>
          </cell>
          <cell r="I332">
            <v>4128.1381381381379</v>
          </cell>
          <cell r="J332">
            <v>7212.5225225225222</v>
          </cell>
          <cell r="K332">
            <v>11340.66066066066</v>
          </cell>
          <cell r="L332">
            <v>11340.654621428572</v>
          </cell>
          <cell r="M332">
            <v>-7519.87</v>
          </cell>
          <cell r="N332">
            <v>0</v>
          </cell>
          <cell r="O332">
            <v>6.0392320883693174E-3</v>
          </cell>
          <cell r="P332" t="str">
            <v>Mai</v>
          </cell>
        </row>
        <row r="333">
          <cell r="A333">
            <v>87002</v>
          </cell>
          <cell r="B333">
            <v>2203.65</v>
          </cell>
          <cell r="C333">
            <v>2516.9899999999998</v>
          </cell>
          <cell r="D333">
            <v>2938.2</v>
          </cell>
          <cell r="E333">
            <v>3355.9866666666662</v>
          </cell>
          <cell r="F333">
            <v>1475.7175675675676</v>
          </cell>
          <cell r="G333">
            <v>1685.5518618618617</v>
          </cell>
          <cell r="H333">
            <v>14176.096096096095</v>
          </cell>
          <cell r="I333">
            <v>6617.5675675675675</v>
          </cell>
          <cell r="J333">
            <v>7558.5285285285272</v>
          </cell>
          <cell r="K333">
            <v>14176.096096096095</v>
          </cell>
          <cell r="L333">
            <v>14176.099616181429</v>
          </cell>
          <cell r="M333">
            <v>-15832.02</v>
          </cell>
          <cell r="N333">
            <v>0</v>
          </cell>
          <cell r="O333">
            <v>-3.5200853344576899E-3</v>
          </cell>
          <cell r="P333" t="str">
            <v>Alicia</v>
          </cell>
        </row>
        <row r="334">
          <cell r="A334">
            <v>87003</v>
          </cell>
          <cell r="B334">
            <v>2270.1</v>
          </cell>
          <cell r="C334">
            <v>5896.49</v>
          </cell>
          <cell r="D334">
            <v>3026.7999999999997</v>
          </cell>
          <cell r="E334">
            <v>7861.9866666666658</v>
          </cell>
          <cell r="F334">
            <v>1520.2171171171169</v>
          </cell>
          <cell r="G334">
            <v>3948.70051051051</v>
          </cell>
          <cell r="H334">
            <v>24524.29429429429</v>
          </cell>
          <cell r="I334">
            <v>6817.1171171171163</v>
          </cell>
          <cell r="J334">
            <v>17707.177177177175</v>
          </cell>
          <cell r="K334">
            <v>24524.29429429429</v>
          </cell>
          <cell r="L334">
            <v>24524.296953642857</v>
          </cell>
          <cell r="M334">
            <v>-720.94</v>
          </cell>
          <cell r="N334">
            <v>0</v>
          </cell>
          <cell r="O334">
            <v>-2.6593485672492534E-3</v>
          </cell>
          <cell r="P334" t="str">
            <v>Alicia</v>
          </cell>
        </row>
        <row r="335">
          <cell r="A335">
            <v>2002</v>
          </cell>
          <cell r="B335">
            <v>11109.46</v>
          </cell>
          <cell r="C335">
            <v>8573.9599999999991</v>
          </cell>
          <cell r="D335">
            <v>14812.613333333333</v>
          </cell>
          <cell r="E335">
            <v>11431.946666666665</v>
          </cell>
          <cell r="F335">
            <v>7439.6684084084081</v>
          </cell>
          <cell r="G335">
            <v>5741.7209609609599</v>
          </cell>
          <cell r="H335">
            <v>59109.369369369364</v>
          </cell>
          <cell r="I335">
            <v>33361.741741741738</v>
          </cell>
          <cell r="J335">
            <v>25747.627627627622</v>
          </cell>
          <cell r="K335">
            <v>59109.369369369364</v>
          </cell>
          <cell r="L335">
            <v>59109.383019071429</v>
          </cell>
          <cell r="M335">
            <v>0</v>
          </cell>
          <cell r="N335">
            <v>0</v>
          </cell>
          <cell r="O335">
            <v>-1.3649702064867597E-2</v>
          </cell>
          <cell r="P335" t="str">
            <v>Alicia</v>
          </cell>
        </row>
        <row r="336">
          <cell r="A336">
            <v>82007</v>
          </cell>
          <cell r="B336">
            <v>2098.3200000000002</v>
          </cell>
          <cell r="C336">
            <v>7033.6</v>
          </cell>
          <cell r="D336">
            <v>2797.7599999999998</v>
          </cell>
          <cell r="E336">
            <v>9378.1333333333332</v>
          </cell>
          <cell r="F336">
            <v>1405.1812612612612</v>
          </cell>
          <cell r="G336">
            <v>4710.1885885885886</v>
          </cell>
          <cell r="H336">
            <v>27423.183183183184</v>
          </cell>
          <cell r="I336">
            <v>6301.2612612612611</v>
          </cell>
          <cell r="J336">
            <v>21121.921921921923</v>
          </cell>
          <cell r="K336">
            <v>27423.183183183184</v>
          </cell>
          <cell r="L336">
            <v>27423.173914642855</v>
          </cell>
          <cell r="M336">
            <v>-2814.6436940655949</v>
          </cell>
          <cell r="N336">
            <v>0</v>
          </cell>
          <cell r="O336">
            <v>9.2685403287759982E-3</v>
          </cell>
          <cell r="P336" t="str">
            <v>Mai</v>
          </cell>
        </row>
        <row r="337">
          <cell r="A337">
            <v>27063</v>
          </cell>
          <cell r="B337">
            <v>885.23</v>
          </cell>
          <cell r="C337">
            <v>4444.0200000000004</v>
          </cell>
          <cell r="D337">
            <v>1180.3066666666666</v>
          </cell>
          <cell r="E337">
            <v>5925.3600000000006</v>
          </cell>
          <cell r="F337">
            <v>592.81168168168165</v>
          </cell>
          <cell r="G337">
            <v>2976.0254054054058</v>
          </cell>
          <cell r="H337">
            <v>16003.753753753756</v>
          </cell>
          <cell r="I337">
            <v>2658.3483483483483</v>
          </cell>
          <cell r="J337">
            <v>13345.405405405407</v>
          </cell>
          <cell r="K337">
            <v>16003.753753753756</v>
          </cell>
          <cell r="L337">
            <v>16003.751571714287</v>
          </cell>
          <cell r="M337">
            <v>-2092.3076207524728</v>
          </cell>
          <cell r="N337">
            <v>0</v>
          </cell>
          <cell r="O337">
            <v>2.1820394686073996E-3</v>
          </cell>
          <cell r="P337" t="str">
            <v>Mai</v>
          </cell>
        </row>
        <row r="338">
          <cell r="A338">
            <v>30002</v>
          </cell>
          <cell r="B338">
            <v>4528.7</v>
          </cell>
          <cell r="C338">
            <v>3238</v>
          </cell>
          <cell r="D338">
            <v>6038.2666666666664</v>
          </cell>
          <cell r="E338">
            <v>4317.333333333333</v>
          </cell>
          <cell r="F338">
            <v>3032.7330330330328</v>
          </cell>
          <cell r="G338">
            <v>2168.3903903903902</v>
          </cell>
          <cell r="H338">
            <v>23323.423423423425</v>
          </cell>
          <cell r="I338">
            <v>13599.699699699699</v>
          </cell>
          <cell r="J338">
            <v>9723.7237237237223</v>
          </cell>
          <cell r="K338">
            <v>23323.423423423421</v>
          </cell>
          <cell r="L338">
            <v>23323.431160857144</v>
          </cell>
          <cell r="M338">
            <v>-128047.01063005542</v>
          </cell>
          <cell r="N338">
            <v>0</v>
          </cell>
          <cell r="O338">
            <v>-7.7374337233777624E-3</v>
          </cell>
          <cell r="P338" t="str">
            <v>Mai</v>
          </cell>
        </row>
        <row r="339">
          <cell r="A339">
            <v>62013</v>
          </cell>
          <cell r="B339">
            <v>3460.91</v>
          </cell>
          <cell r="C339">
            <v>7203.27</v>
          </cell>
          <cell r="D339">
            <v>4614.5466666666662</v>
          </cell>
          <cell r="E339">
            <v>9604.36</v>
          </cell>
          <cell r="F339">
            <v>2317.6664564564562</v>
          </cell>
          <cell r="G339">
            <v>4823.8114414414413</v>
          </cell>
          <cell r="H339">
            <v>32024.564564564564</v>
          </cell>
          <cell r="I339">
            <v>10393.123123123121</v>
          </cell>
          <cell r="J339">
            <v>21631.441441441442</v>
          </cell>
          <cell r="K339">
            <v>32024.564564564564</v>
          </cell>
          <cell r="L339">
            <v>32024.55136635714</v>
          </cell>
          <cell r="M339">
            <v>-2346.1875036328274</v>
          </cell>
          <cell r="N339">
            <v>0</v>
          </cell>
          <cell r="O339">
            <v>1.3198207423556596E-2</v>
          </cell>
          <cell r="P339" t="str">
            <v>Mai</v>
          </cell>
        </row>
        <row r="340">
          <cell r="A340">
            <v>62037</v>
          </cell>
          <cell r="B340">
            <v>893.7</v>
          </cell>
          <cell r="C340">
            <v>3414.84</v>
          </cell>
          <cell r="D340">
            <v>1191.5999999999999</v>
          </cell>
          <cell r="E340">
            <v>4553.12</v>
          </cell>
          <cell r="F340">
            <v>598.48378378378379</v>
          </cell>
          <cell r="G340">
            <v>2286.8147747747748</v>
          </cell>
          <cell r="H340">
            <v>12938.558558558558</v>
          </cell>
          <cell r="I340">
            <v>2683.7837837837837</v>
          </cell>
          <cell r="J340">
            <v>10254.774774774774</v>
          </cell>
          <cell r="K340">
            <v>12938.558558558558</v>
          </cell>
          <cell r="L340">
            <v>12938.539389321428</v>
          </cell>
          <cell r="M340">
            <v>-392.63811853096195</v>
          </cell>
          <cell r="N340">
            <v>0</v>
          </cell>
          <cell r="O340">
            <v>1.9169237129972316E-2</v>
          </cell>
          <cell r="P340" t="str">
            <v>Mai</v>
          </cell>
        </row>
        <row r="341">
          <cell r="A341">
            <v>62041</v>
          </cell>
          <cell r="B341">
            <v>201.27</v>
          </cell>
          <cell r="C341">
            <v>881.04</v>
          </cell>
          <cell r="D341">
            <v>268.36</v>
          </cell>
          <cell r="E341">
            <v>1174.7199999999998</v>
          </cell>
          <cell r="F341">
            <v>134.78441441441441</v>
          </cell>
          <cell r="G341">
            <v>590.00576576576577</v>
          </cell>
          <cell r="H341">
            <v>3250.1801801801798</v>
          </cell>
          <cell r="I341">
            <v>604.41441441441441</v>
          </cell>
          <cell r="J341">
            <v>2645.7657657657655</v>
          </cell>
          <cell r="K341">
            <v>3250.1801801801798</v>
          </cell>
          <cell r="L341">
            <v>3250.18</v>
          </cell>
          <cell r="M341">
            <v>0</v>
          </cell>
          <cell r="N341">
            <v>0</v>
          </cell>
          <cell r="O341">
            <v>1.8018017999565927E-4</v>
          </cell>
          <cell r="P341" t="str">
            <v>Mai</v>
          </cell>
        </row>
        <row r="342">
          <cell r="A342">
            <v>27092</v>
          </cell>
          <cell r="B342">
            <v>335.45</v>
          </cell>
          <cell r="C342">
            <v>1305.24</v>
          </cell>
          <cell r="D342">
            <v>447.26666666666665</v>
          </cell>
          <cell r="E342">
            <v>1740.32</v>
          </cell>
          <cell r="F342">
            <v>224.64069069069069</v>
          </cell>
          <cell r="G342">
            <v>874.07963963963959</v>
          </cell>
          <cell r="H342">
            <v>4926.996996996997</v>
          </cell>
          <cell r="I342">
            <v>1007.3573573573573</v>
          </cell>
          <cell r="J342">
            <v>3919.6396396396394</v>
          </cell>
          <cell r="K342">
            <v>4926.996996996997</v>
          </cell>
          <cell r="L342">
            <v>4927</v>
          </cell>
          <cell r="M342">
            <v>0</v>
          </cell>
          <cell r="N342">
            <v>0</v>
          </cell>
          <cell r="O342">
            <v>-3.0030030029593036E-3</v>
          </cell>
          <cell r="P342" t="str">
            <v>Mai</v>
          </cell>
        </row>
        <row r="343">
          <cell r="A343">
            <v>2008</v>
          </cell>
          <cell r="B343">
            <v>2348.13</v>
          </cell>
          <cell r="C343">
            <v>1957.86</v>
          </cell>
          <cell r="D343">
            <v>3130.84</v>
          </cell>
          <cell r="E343">
            <v>2610.48</v>
          </cell>
          <cell r="F343">
            <v>1572.4714414414414</v>
          </cell>
          <cell r="G343">
            <v>1311.1194594594594</v>
          </cell>
          <cell r="H343">
            <v>12930.900900900901</v>
          </cell>
          <cell r="I343">
            <v>7051.4414414414414</v>
          </cell>
          <cell r="J343">
            <v>5879.4594594594591</v>
          </cell>
          <cell r="K343">
            <v>12930.900900900901</v>
          </cell>
          <cell r="L343">
            <v>12930.9</v>
          </cell>
          <cell r="M343">
            <v>0</v>
          </cell>
          <cell r="N343">
            <v>0</v>
          </cell>
          <cell r="O343">
            <v>9.0090090088779107E-4</v>
          </cell>
          <cell r="P343" t="str">
            <v>Alicia</v>
          </cell>
        </row>
        <row r="344">
          <cell r="A344">
            <v>13005</v>
          </cell>
          <cell r="B344">
            <v>0</v>
          </cell>
          <cell r="C344">
            <v>182.73</v>
          </cell>
          <cell r="D344">
            <v>0</v>
          </cell>
          <cell r="E344">
            <v>243.64</v>
          </cell>
          <cell r="F344">
            <v>0</v>
          </cell>
          <cell r="G344">
            <v>122.36873873873873</v>
          </cell>
          <cell r="H344">
            <v>548.73873873873868</v>
          </cell>
          <cell r="I344">
            <v>0</v>
          </cell>
          <cell r="J344">
            <v>548.73873873873868</v>
          </cell>
          <cell r="K344">
            <v>548.73873873873868</v>
          </cell>
          <cell r="L344">
            <v>548.74</v>
          </cell>
          <cell r="M344">
            <v>-53.547817142857127</v>
          </cell>
          <cell r="N344">
            <v>0</v>
          </cell>
          <cell r="O344">
            <v>-1.261261261333857E-3</v>
          </cell>
          <cell r="P344" t="str">
            <v>Alicia</v>
          </cell>
        </row>
        <row r="345">
          <cell r="A345">
            <v>55009</v>
          </cell>
          <cell r="B345">
            <v>375.7</v>
          </cell>
          <cell r="C345">
            <v>1644.6</v>
          </cell>
          <cell r="D345">
            <v>500.93333333333328</v>
          </cell>
          <cell r="E345">
            <v>2192.7999999999997</v>
          </cell>
          <cell r="F345">
            <v>251.59489489489488</v>
          </cell>
          <cell r="G345">
            <v>1101.3387387387386</v>
          </cell>
          <cell r="H345">
            <v>6066.9669669669665</v>
          </cell>
          <cell r="I345">
            <v>1128.2282282282281</v>
          </cell>
          <cell r="J345">
            <v>4938.738738738738</v>
          </cell>
          <cell r="K345">
            <v>6066.9669669669656</v>
          </cell>
          <cell r="L345">
            <v>6066.97</v>
          </cell>
          <cell r="M345">
            <v>0</v>
          </cell>
          <cell r="N345">
            <v>0</v>
          </cell>
          <cell r="O345">
            <v>-3.0330330346259871E-3</v>
          </cell>
          <cell r="P345" t="str">
            <v>Alicia</v>
          </cell>
        </row>
        <row r="346">
          <cell r="A346">
            <v>27093</v>
          </cell>
          <cell r="B346">
            <v>2066.35</v>
          </cell>
          <cell r="C346">
            <v>1722.92</v>
          </cell>
          <cell r="D346">
            <v>2755.1333333333328</v>
          </cell>
          <cell r="E346">
            <v>2297.2266666666669</v>
          </cell>
          <cell r="F346">
            <v>1383.7719219219218</v>
          </cell>
          <cell r="G346">
            <v>1153.7872672672672</v>
          </cell>
          <cell r="H346">
            <v>11379.189189189188</v>
          </cell>
          <cell r="I346">
            <v>6205.2552552552543</v>
          </cell>
          <cell r="J346">
            <v>5173.933933933934</v>
          </cell>
          <cell r="K346">
            <v>11379.189189189188</v>
          </cell>
          <cell r="L346">
            <v>11379.19</v>
          </cell>
          <cell r="M346">
            <v>0</v>
          </cell>
          <cell r="N346">
            <v>0</v>
          </cell>
          <cell r="O346">
            <v>-8.1081081225420348E-4</v>
          </cell>
          <cell r="P346" t="str">
            <v>Mai</v>
          </cell>
        </row>
        <row r="347">
          <cell r="A347">
            <v>4005</v>
          </cell>
          <cell r="B347">
            <v>0</v>
          </cell>
          <cell r="C347">
            <v>0</v>
          </cell>
          <cell r="D347">
            <v>0</v>
          </cell>
          <cell r="E347">
            <v>0</v>
          </cell>
          <cell r="F347">
            <v>0</v>
          </cell>
          <cell r="G347">
            <v>0</v>
          </cell>
          <cell r="H347">
            <v>0</v>
          </cell>
          <cell r="I347">
            <v>0</v>
          </cell>
          <cell r="J347">
            <v>0</v>
          </cell>
          <cell r="K347">
            <v>0</v>
          </cell>
          <cell r="L347">
            <v>0</v>
          </cell>
          <cell r="P347" t="str">
            <v>Alicia</v>
          </cell>
        </row>
        <row r="348">
          <cell r="A348">
            <v>7004</v>
          </cell>
          <cell r="B348">
            <v>0</v>
          </cell>
          <cell r="C348">
            <v>0</v>
          </cell>
          <cell r="D348">
            <v>0</v>
          </cell>
          <cell r="E348">
            <v>0</v>
          </cell>
          <cell r="F348">
            <v>0</v>
          </cell>
          <cell r="G348">
            <v>0</v>
          </cell>
          <cell r="H348">
            <v>0</v>
          </cell>
          <cell r="I348">
            <v>0</v>
          </cell>
          <cell r="J348">
            <v>0</v>
          </cell>
          <cell r="K348">
            <v>0</v>
          </cell>
          <cell r="L348">
            <v>0</v>
          </cell>
          <cell r="P348" t="str">
            <v>Alicia</v>
          </cell>
        </row>
        <row r="349">
          <cell r="A349">
            <v>9001</v>
          </cell>
          <cell r="B349">
            <v>0</v>
          </cell>
          <cell r="C349">
            <v>0</v>
          </cell>
          <cell r="D349">
            <v>0</v>
          </cell>
          <cell r="E349">
            <v>0</v>
          </cell>
          <cell r="F349">
            <v>0</v>
          </cell>
          <cell r="G349">
            <v>0</v>
          </cell>
          <cell r="H349">
            <v>0</v>
          </cell>
          <cell r="I349">
            <v>0</v>
          </cell>
          <cell r="J349">
            <v>0</v>
          </cell>
          <cell r="K349">
            <v>0</v>
          </cell>
          <cell r="L349">
            <v>0</v>
          </cell>
          <cell r="P349" t="str">
            <v>Alicia</v>
          </cell>
        </row>
        <row r="350">
          <cell r="A350">
            <v>16001</v>
          </cell>
          <cell r="B350">
            <v>0</v>
          </cell>
          <cell r="C350">
            <v>0</v>
          </cell>
          <cell r="D350">
            <v>0</v>
          </cell>
          <cell r="E350">
            <v>0</v>
          </cell>
          <cell r="F350">
            <v>0</v>
          </cell>
          <cell r="G350">
            <v>0</v>
          </cell>
          <cell r="H350">
            <v>0</v>
          </cell>
          <cell r="I350">
            <v>0</v>
          </cell>
          <cell r="J350">
            <v>0</v>
          </cell>
          <cell r="K350">
            <v>0</v>
          </cell>
          <cell r="L350">
            <v>0</v>
          </cell>
          <cell r="P350" t="str">
            <v>Alicia</v>
          </cell>
        </row>
        <row r="351">
          <cell r="A351">
            <v>18002</v>
          </cell>
          <cell r="B351">
            <v>0</v>
          </cell>
          <cell r="C351">
            <v>0</v>
          </cell>
          <cell r="D351">
            <v>0</v>
          </cell>
          <cell r="E351">
            <v>0</v>
          </cell>
          <cell r="F351">
            <v>0</v>
          </cell>
          <cell r="G351">
            <v>0</v>
          </cell>
          <cell r="H351">
            <v>0</v>
          </cell>
          <cell r="I351">
            <v>0</v>
          </cell>
          <cell r="J351">
            <v>0</v>
          </cell>
          <cell r="K351">
            <v>0</v>
          </cell>
          <cell r="L351">
            <v>0</v>
          </cell>
          <cell r="P351" t="str">
            <v>Alicia</v>
          </cell>
        </row>
        <row r="352">
          <cell r="A352">
            <v>19011</v>
          </cell>
          <cell r="B352">
            <v>0</v>
          </cell>
          <cell r="C352">
            <v>0</v>
          </cell>
          <cell r="D352">
            <v>0</v>
          </cell>
          <cell r="E352">
            <v>0</v>
          </cell>
          <cell r="F352">
            <v>0</v>
          </cell>
          <cell r="G352">
            <v>0</v>
          </cell>
          <cell r="H352">
            <v>0</v>
          </cell>
          <cell r="I352">
            <v>0</v>
          </cell>
          <cell r="J352">
            <v>0</v>
          </cell>
          <cell r="K352">
            <v>0</v>
          </cell>
          <cell r="L352">
            <v>0</v>
          </cell>
          <cell r="P352" t="str">
            <v>Alicia</v>
          </cell>
        </row>
        <row r="353">
          <cell r="A353">
            <v>22002</v>
          </cell>
          <cell r="B353">
            <v>0</v>
          </cell>
          <cell r="C353">
            <v>0</v>
          </cell>
          <cell r="D353">
            <v>0</v>
          </cell>
          <cell r="E353">
            <v>0</v>
          </cell>
          <cell r="F353">
            <v>0</v>
          </cell>
          <cell r="G353">
            <v>0</v>
          </cell>
          <cell r="H353">
            <v>0</v>
          </cell>
          <cell r="I353">
            <v>0</v>
          </cell>
          <cell r="J353">
            <v>0</v>
          </cell>
          <cell r="K353">
            <v>0</v>
          </cell>
          <cell r="L353">
            <v>0</v>
          </cell>
          <cell r="P353" t="str">
            <v>Alicia</v>
          </cell>
        </row>
        <row r="354">
          <cell r="A354">
            <v>25006</v>
          </cell>
          <cell r="B354">
            <v>0</v>
          </cell>
          <cell r="C354">
            <v>0</v>
          </cell>
          <cell r="D354">
            <v>0</v>
          </cell>
          <cell r="E354">
            <v>0</v>
          </cell>
          <cell r="F354">
            <v>0</v>
          </cell>
          <cell r="G354">
            <v>0</v>
          </cell>
          <cell r="H354">
            <v>0</v>
          </cell>
          <cell r="I354">
            <v>0</v>
          </cell>
          <cell r="J354">
            <v>0</v>
          </cell>
          <cell r="K354">
            <v>0</v>
          </cell>
          <cell r="L354">
            <v>0</v>
          </cell>
          <cell r="P354" t="str">
            <v>Alicia</v>
          </cell>
        </row>
        <row r="355">
          <cell r="A355">
            <v>27007</v>
          </cell>
          <cell r="B355">
            <v>0</v>
          </cell>
          <cell r="C355">
            <v>0</v>
          </cell>
          <cell r="D355">
            <v>0</v>
          </cell>
          <cell r="E355">
            <v>0</v>
          </cell>
          <cell r="F355">
            <v>0</v>
          </cell>
          <cell r="G355">
            <v>0</v>
          </cell>
          <cell r="H355">
            <v>0</v>
          </cell>
          <cell r="I355">
            <v>0</v>
          </cell>
          <cell r="J355">
            <v>0</v>
          </cell>
          <cell r="K355">
            <v>0</v>
          </cell>
          <cell r="L355">
            <v>0</v>
          </cell>
          <cell r="P355" t="str">
            <v>Mai</v>
          </cell>
        </row>
        <row r="356">
          <cell r="A356">
            <v>27020</v>
          </cell>
          <cell r="B356">
            <v>0</v>
          </cell>
          <cell r="C356">
            <v>0</v>
          </cell>
          <cell r="D356">
            <v>0</v>
          </cell>
          <cell r="E356">
            <v>0</v>
          </cell>
          <cell r="F356">
            <v>0</v>
          </cell>
          <cell r="G356">
            <v>0</v>
          </cell>
          <cell r="H356">
            <v>0</v>
          </cell>
          <cell r="I356">
            <v>0</v>
          </cell>
          <cell r="J356">
            <v>0</v>
          </cell>
          <cell r="K356">
            <v>0</v>
          </cell>
          <cell r="L356">
            <v>0</v>
          </cell>
          <cell r="P356" t="str">
            <v>Alicia</v>
          </cell>
        </row>
        <row r="357">
          <cell r="A357">
            <v>27022</v>
          </cell>
          <cell r="B357">
            <v>0</v>
          </cell>
          <cell r="C357">
            <v>0</v>
          </cell>
          <cell r="D357">
            <v>0</v>
          </cell>
          <cell r="E357">
            <v>0</v>
          </cell>
          <cell r="F357">
            <v>0</v>
          </cell>
          <cell r="G357">
            <v>0</v>
          </cell>
          <cell r="H357">
            <v>0</v>
          </cell>
          <cell r="I357">
            <v>0</v>
          </cell>
          <cell r="J357">
            <v>0</v>
          </cell>
          <cell r="K357">
            <v>0</v>
          </cell>
          <cell r="L357">
            <v>0</v>
          </cell>
          <cell r="P357" t="str">
            <v>Alicia</v>
          </cell>
        </row>
        <row r="358">
          <cell r="A358">
            <v>27026</v>
          </cell>
          <cell r="B358">
            <v>0</v>
          </cell>
          <cell r="C358">
            <v>0</v>
          </cell>
          <cell r="D358">
            <v>0</v>
          </cell>
          <cell r="E358">
            <v>0</v>
          </cell>
          <cell r="F358">
            <v>0</v>
          </cell>
          <cell r="G358">
            <v>0</v>
          </cell>
          <cell r="H358">
            <v>0</v>
          </cell>
          <cell r="I358">
            <v>0</v>
          </cell>
          <cell r="J358">
            <v>0</v>
          </cell>
          <cell r="K358">
            <v>0</v>
          </cell>
          <cell r="L358">
            <v>0</v>
          </cell>
          <cell r="P358" t="str">
            <v>Mai</v>
          </cell>
        </row>
        <row r="359">
          <cell r="A359">
            <v>27049</v>
          </cell>
          <cell r="B359">
            <v>0</v>
          </cell>
          <cell r="C359">
            <v>0</v>
          </cell>
          <cell r="D359">
            <v>0</v>
          </cell>
          <cell r="E359">
            <v>0</v>
          </cell>
          <cell r="F359">
            <v>0</v>
          </cell>
          <cell r="G359">
            <v>0</v>
          </cell>
          <cell r="H359">
            <v>0</v>
          </cell>
          <cell r="I359">
            <v>0</v>
          </cell>
          <cell r="J359">
            <v>0</v>
          </cell>
          <cell r="K359">
            <v>0</v>
          </cell>
          <cell r="L359">
            <v>0</v>
          </cell>
          <cell r="P359" t="str">
            <v>Mai</v>
          </cell>
        </row>
        <row r="360">
          <cell r="A360">
            <v>27071</v>
          </cell>
          <cell r="B360">
            <v>0</v>
          </cell>
          <cell r="C360">
            <v>0</v>
          </cell>
          <cell r="D360">
            <v>0</v>
          </cell>
          <cell r="E360">
            <v>0</v>
          </cell>
          <cell r="F360">
            <v>0</v>
          </cell>
          <cell r="G360">
            <v>0</v>
          </cell>
          <cell r="H360">
            <v>0</v>
          </cell>
          <cell r="I360">
            <v>0</v>
          </cell>
          <cell r="J360">
            <v>0</v>
          </cell>
          <cell r="K360">
            <v>0</v>
          </cell>
          <cell r="L360">
            <v>0</v>
          </cell>
          <cell r="P360" t="str">
            <v>Mai</v>
          </cell>
        </row>
        <row r="361">
          <cell r="A361">
            <v>27072</v>
          </cell>
          <cell r="B361">
            <v>0</v>
          </cell>
          <cell r="C361">
            <v>0</v>
          </cell>
          <cell r="D361">
            <v>0</v>
          </cell>
          <cell r="E361">
            <v>0</v>
          </cell>
          <cell r="F361">
            <v>0</v>
          </cell>
          <cell r="G361">
            <v>0</v>
          </cell>
          <cell r="H361">
            <v>0</v>
          </cell>
          <cell r="I361">
            <v>0</v>
          </cell>
          <cell r="J361">
            <v>0</v>
          </cell>
          <cell r="K361">
            <v>0</v>
          </cell>
          <cell r="L361">
            <v>0</v>
          </cell>
          <cell r="P361" t="str">
            <v>Mai</v>
          </cell>
        </row>
        <row r="362">
          <cell r="A362">
            <v>27085</v>
          </cell>
          <cell r="B362">
            <v>0</v>
          </cell>
          <cell r="C362">
            <v>0</v>
          </cell>
          <cell r="D362">
            <v>0</v>
          </cell>
          <cell r="E362">
            <v>0</v>
          </cell>
          <cell r="F362">
            <v>0</v>
          </cell>
          <cell r="G362">
            <v>0</v>
          </cell>
          <cell r="H362">
            <v>0</v>
          </cell>
          <cell r="I362">
            <v>0</v>
          </cell>
          <cell r="J362">
            <v>0</v>
          </cell>
          <cell r="K362">
            <v>0</v>
          </cell>
          <cell r="L362">
            <v>0</v>
          </cell>
          <cell r="P362" t="str">
            <v>Mai</v>
          </cell>
        </row>
        <row r="363">
          <cell r="A363">
            <v>31003</v>
          </cell>
          <cell r="B363">
            <v>0</v>
          </cell>
          <cell r="C363">
            <v>0</v>
          </cell>
          <cell r="D363">
            <v>0</v>
          </cell>
          <cell r="E363">
            <v>0</v>
          </cell>
          <cell r="F363">
            <v>0</v>
          </cell>
          <cell r="G363">
            <v>0</v>
          </cell>
          <cell r="H363">
            <v>0</v>
          </cell>
          <cell r="I363">
            <v>0</v>
          </cell>
          <cell r="J363">
            <v>0</v>
          </cell>
          <cell r="K363">
            <v>0</v>
          </cell>
          <cell r="L363">
            <v>0</v>
          </cell>
          <cell r="P363" t="str">
            <v>Alicia</v>
          </cell>
        </row>
        <row r="364">
          <cell r="A364">
            <v>34002</v>
          </cell>
          <cell r="B364">
            <v>0</v>
          </cell>
          <cell r="C364">
            <v>0</v>
          </cell>
          <cell r="D364">
            <v>0</v>
          </cell>
          <cell r="E364">
            <v>0</v>
          </cell>
          <cell r="F364">
            <v>0</v>
          </cell>
          <cell r="G364">
            <v>0</v>
          </cell>
          <cell r="H364">
            <v>0</v>
          </cell>
          <cell r="I364">
            <v>0</v>
          </cell>
          <cell r="J364">
            <v>0</v>
          </cell>
          <cell r="K364">
            <v>0</v>
          </cell>
          <cell r="L364">
            <v>0</v>
          </cell>
          <cell r="P364" t="e">
            <v>#N/A</v>
          </cell>
        </row>
        <row r="365">
          <cell r="A365">
            <v>37002</v>
          </cell>
          <cell r="B365">
            <v>0</v>
          </cell>
          <cell r="C365">
            <v>0</v>
          </cell>
          <cell r="D365">
            <v>0</v>
          </cell>
          <cell r="E365">
            <v>0</v>
          </cell>
          <cell r="F365">
            <v>0</v>
          </cell>
          <cell r="G365">
            <v>0</v>
          </cell>
          <cell r="H365">
            <v>0</v>
          </cell>
          <cell r="I365">
            <v>0</v>
          </cell>
          <cell r="J365">
            <v>0</v>
          </cell>
          <cell r="K365">
            <v>0</v>
          </cell>
          <cell r="L365">
            <v>0</v>
          </cell>
          <cell r="P365" t="str">
            <v>Mai</v>
          </cell>
        </row>
        <row r="366">
          <cell r="A366">
            <v>42003</v>
          </cell>
          <cell r="B366">
            <v>0</v>
          </cell>
          <cell r="C366">
            <v>0</v>
          </cell>
          <cell r="D366">
            <v>0</v>
          </cell>
          <cell r="E366">
            <v>0</v>
          </cell>
          <cell r="F366">
            <v>0</v>
          </cell>
          <cell r="G366">
            <v>0</v>
          </cell>
          <cell r="H366">
            <v>0</v>
          </cell>
          <cell r="I366">
            <v>0</v>
          </cell>
          <cell r="J366">
            <v>0</v>
          </cell>
          <cell r="K366">
            <v>0</v>
          </cell>
          <cell r="L366">
            <v>0</v>
          </cell>
          <cell r="P366" t="str">
            <v>Mai</v>
          </cell>
        </row>
        <row r="367">
          <cell r="A367">
            <v>46001</v>
          </cell>
          <cell r="B367">
            <v>0</v>
          </cell>
          <cell r="C367">
            <v>0</v>
          </cell>
          <cell r="D367">
            <v>0</v>
          </cell>
          <cell r="E367">
            <v>0</v>
          </cell>
          <cell r="F367">
            <v>0</v>
          </cell>
          <cell r="G367">
            <v>0</v>
          </cell>
          <cell r="H367">
            <v>0</v>
          </cell>
          <cell r="I367">
            <v>0</v>
          </cell>
          <cell r="J367">
            <v>0</v>
          </cell>
          <cell r="K367">
            <v>0</v>
          </cell>
          <cell r="L367">
            <v>0</v>
          </cell>
          <cell r="P367" t="str">
            <v>Alicia</v>
          </cell>
        </row>
        <row r="368">
          <cell r="A368">
            <v>52002</v>
          </cell>
          <cell r="B368">
            <v>0</v>
          </cell>
          <cell r="C368">
            <v>0</v>
          </cell>
          <cell r="D368">
            <v>0</v>
          </cell>
          <cell r="E368">
            <v>0</v>
          </cell>
          <cell r="F368">
            <v>0</v>
          </cell>
          <cell r="G368">
            <v>0</v>
          </cell>
          <cell r="H368">
            <v>0</v>
          </cell>
          <cell r="I368">
            <v>0</v>
          </cell>
          <cell r="J368">
            <v>0</v>
          </cell>
          <cell r="K368">
            <v>0</v>
          </cell>
          <cell r="L368">
            <v>0</v>
          </cell>
          <cell r="P368" t="e">
            <v>#N/A</v>
          </cell>
        </row>
        <row r="369">
          <cell r="A369">
            <v>60001</v>
          </cell>
          <cell r="B369">
            <v>0</v>
          </cell>
          <cell r="C369">
            <v>0</v>
          </cell>
          <cell r="D369">
            <v>0</v>
          </cell>
          <cell r="E369">
            <v>0</v>
          </cell>
          <cell r="F369">
            <v>0</v>
          </cell>
          <cell r="G369">
            <v>0</v>
          </cell>
          <cell r="H369">
            <v>0</v>
          </cell>
          <cell r="I369">
            <v>0</v>
          </cell>
          <cell r="J369">
            <v>0</v>
          </cell>
          <cell r="K369">
            <v>0</v>
          </cell>
          <cell r="L369">
            <v>0</v>
          </cell>
          <cell r="P369" t="str">
            <v>Mai</v>
          </cell>
        </row>
        <row r="370">
          <cell r="A370">
            <v>60002</v>
          </cell>
          <cell r="B370">
            <v>0</v>
          </cell>
          <cell r="C370">
            <v>0</v>
          </cell>
          <cell r="D370">
            <v>0</v>
          </cell>
          <cell r="E370">
            <v>0</v>
          </cell>
          <cell r="F370">
            <v>0</v>
          </cell>
          <cell r="G370">
            <v>0</v>
          </cell>
          <cell r="H370">
            <v>0</v>
          </cell>
          <cell r="I370">
            <v>0</v>
          </cell>
          <cell r="J370">
            <v>0</v>
          </cell>
          <cell r="K370">
            <v>0</v>
          </cell>
          <cell r="L370">
            <v>0</v>
          </cell>
          <cell r="P370" t="str">
            <v>Alicia</v>
          </cell>
        </row>
        <row r="371">
          <cell r="A371">
            <v>61001</v>
          </cell>
          <cell r="B371">
            <v>0</v>
          </cell>
          <cell r="C371">
            <v>0</v>
          </cell>
          <cell r="D371">
            <v>0</v>
          </cell>
          <cell r="E371">
            <v>0</v>
          </cell>
          <cell r="F371">
            <v>0</v>
          </cell>
          <cell r="G371">
            <v>0</v>
          </cell>
          <cell r="H371">
            <v>0</v>
          </cell>
          <cell r="I371">
            <v>0</v>
          </cell>
          <cell r="J371">
            <v>0</v>
          </cell>
          <cell r="K371">
            <v>0</v>
          </cell>
          <cell r="L371">
            <v>0</v>
          </cell>
          <cell r="P371" t="e">
            <v>#N/A</v>
          </cell>
        </row>
        <row r="372">
          <cell r="A372">
            <v>62001</v>
          </cell>
          <cell r="B372">
            <v>0</v>
          </cell>
          <cell r="C372">
            <v>0</v>
          </cell>
          <cell r="D372">
            <v>0</v>
          </cell>
          <cell r="E372">
            <v>0</v>
          </cell>
          <cell r="F372">
            <v>0</v>
          </cell>
          <cell r="G372">
            <v>0</v>
          </cell>
          <cell r="H372">
            <v>0</v>
          </cell>
          <cell r="I372">
            <v>0</v>
          </cell>
          <cell r="J372">
            <v>0</v>
          </cell>
          <cell r="K372">
            <v>0</v>
          </cell>
          <cell r="L372">
            <v>0</v>
          </cell>
          <cell r="P372" t="str">
            <v>Alicia</v>
          </cell>
        </row>
        <row r="373">
          <cell r="A373">
            <v>62009</v>
          </cell>
          <cell r="B373">
            <v>0</v>
          </cell>
          <cell r="C373">
            <v>0</v>
          </cell>
          <cell r="D373">
            <v>0</v>
          </cell>
          <cell r="E373">
            <v>0</v>
          </cell>
          <cell r="F373">
            <v>0</v>
          </cell>
          <cell r="G373">
            <v>0</v>
          </cell>
          <cell r="H373">
            <v>0</v>
          </cell>
          <cell r="I373">
            <v>0</v>
          </cell>
          <cell r="J373">
            <v>0</v>
          </cell>
          <cell r="K373">
            <v>0</v>
          </cell>
          <cell r="L373">
            <v>0</v>
          </cell>
          <cell r="P373" t="str">
            <v>Mai</v>
          </cell>
        </row>
        <row r="374">
          <cell r="A374">
            <v>62011</v>
          </cell>
          <cell r="B374">
            <v>0</v>
          </cell>
          <cell r="C374">
            <v>0</v>
          </cell>
          <cell r="D374">
            <v>0</v>
          </cell>
          <cell r="E374">
            <v>0</v>
          </cell>
          <cell r="F374">
            <v>0</v>
          </cell>
          <cell r="G374">
            <v>0</v>
          </cell>
          <cell r="H374">
            <v>0</v>
          </cell>
          <cell r="I374">
            <v>0</v>
          </cell>
          <cell r="J374">
            <v>0</v>
          </cell>
          <cell r="K374">
            <v>0</v>
          </cell>
          <cell r="L374">
            <v>0</v>
          </cell>
          <cell r="P374" t="str">
            <v>Alicia</v>
          </cell>
        </row>
        <row r="375">
          <cell r="A375">
            <v>66005</v>
          </cell>
          <cell r="B375">
            <v>0</v>
          </cell>
          <cell r="C375">
            <v>0</v>
          </cell>
          <cell r="D375">
            <v>0</v>
          </cell>
          <cell r="E375">
            <v>0</v>
          </cell>
          <cell r="F375">
            <v>0</v>
          </cell>
          <cell r="G375">
            <v>0</v>
          </cell>
          <cell r="H375">
            <v>0</v>
          </cell>
          <cell r="I375">
            <v>0</v>
          </cell>
          <cell r="J375">
            <v>0</v>
          </cell>
          <cell r="K375">
            <v>0</v>
          </cell>
          <cell r="L375">
            <v>0</v>
          </cell>
          <cell r="P375" t="str">
            <v>Alicia</v>
          </cell>
        </row>
        <row r="376">
          <cell r="A376">
            <v>69006</v>
          </cell>
          <cell r="B376">
            <v>0</v>
          </cell>
          <cell r="C376">
            <v>0</v>
          </cell>
          <cell r="D376">
            <v>0</v>
          </cell>
          <cell r="E376">
            <v>0</v>
          </cell>
          <cell r="F376">
            <v>0</v>
          </cell>
          <cell r="G376">
            <v>0</v>
          </cell>
          <cell r="H376">
            <v>0</v>
          </cell>
          <cell r="I376">
            <v>0</v>
          </cell>
          <cell r="J376">
            <v>0</v>
          </cell>
          <cell r="K376">
            <v>0</v>
          </cell>
          <cell r="L376">
            <v>0</v>
          </cell>
          <cell r="P376" t="str">
            <v>Mai</v>
          </cell>
        </row>
        <row r="377">
          <cell r="A377">
            <v>69010</v>
          </cell>
          <cell r="B377">
            <v>0</v>
          </cell>
          <cell r="C377">
            <v>0</v>
          </cell>
          <cell r="D377">
            <v>0</v>
          </cell>
          <cell r="E377">
            <v>0</v>
          </cell>
          <cell r="F377">
            <v>0</v>
          </cell>
          <cell r="G377">
            <v>0</v>
          </cell>
          <cell r="H377">
            <v>0</v>
          </cell>
          <cell r="I377">
            <v>0</v>
          </cell>
          <cell r="J377">
            <v>0</v>
          </cell>
          <cell r="K377">
            <v>0</v>
          </cell>
          <cell r="L377">
            <v>0</v>
          </cell>
          <cell r="P377" t="str">
            <v>Mai</v>
          </cell>
        </row>
        <row r="378">
          <cell r="A378">
            <v>69021</v>
          </cell>
          <cell r="B378">
            <v>0</v>
          </cell>
          <cell r="C378">
            <v>0</v>
          </cell>
          <cell r="D378">
            <v>0</v>
          </cell>
          <cell r="E378">
            <v>0</v>
          </cell>
          <cell r="F378">
            <v>0</v>
          </cell>
          <cell r="G378">
            <v>0</v>
          </cell>
          <cell r="H378">
            <v>0</v>
          </cell>
          <cell r="I378">
            <v>0</v>
          </cell>
          <cell r="J378">
            <v>0</v>
          </cell>
          <cell r="K378">
            <v>0</v>
          </cell>
          <cell r="L378">
            <v>0</v>
          </cell>
          <cell r="P378" t="str">
            <v>Alicia</v>
          </cell>
        </row>
        <row r="379">
          <cell r="A379">
            <v>70004</v>
          </cell>
          <cell r="B379">
            <v>0</v>
          </cell>
          <cell r="C379">
            <v>0</v>
          </cell>
          <cell r="D379">
            <v>0</v>
          </cell>
          <cell r="E379">
            <v>0</v>
          </cell>
          <cell r="F379">
            <v>0</v>
          </cell>
          <cell r="G379">
            <v>0</v>
          </cell>
          <cell r="H379">
            <v>0</v>
          </cell>
          <cell r="I379">
            <v>0</v>
          </cell>
          <cell r="J379">
            <v>0</v>
          </cell>
          <cell r="K379">
            <v>0</v>
          </cell>
          <cell r="L379">
            <v>0</v>
          </cell>
          <cell r="P379" t="str">
            <v>Alicia</v>
          </cell>
        </row>
        <row r="380">
          <cell r="A380">
            <v>71001</v>
          </cell>
          <cell r="B380">
            <v>0</v>
          </cell>
          <cell r="C380">
            <v>0</v>
          </cell>
          <cell r="D380">
            <v>0</v>
          </cell>
          <cell r="E380">
            <v>0</v>
          </cell>
          <cell r="F380">
            <v>0</v>
          </cell>
          <cell r="G380">
            <v>0</v>
          </cell>
          <cell r="H380">
            <v>0</v>
          </cell>
          <cell r="I380">
            <v>0</v>
          </cell>
          <cell r="J380">
            <v>0</v>
          </cell>
          <cell r="K380">
            <v>0</v>
          </cell>
          <cell r="L380">
            <v>0</v>
          </cell>
          <cell r="P380" t="str">
            <v>Mai</v>
          </cell>
        </row>
        <row r="381">
          <cell r="A381">
            <v>85002</v>
          </cell>
          <cell r="B381">
            <v>0</v>
          </cell>
          <cell r="C381">
            <v>0</v>
          </cell>
          <cell r="D381">
            <v>0</v>
          </cell>
          <cell r="E381">
            <v>0</v>
          </cell>
          <cell r="F381">
            <v>0</v>
          </cell>
          <cell r="G381">
            <v>0</v>
          </cell>
          <cell r="H381">
            <v>0</v>
          </cell>
          <cell r="I381">
            <v>0</v>
          </cell>
          <cell r="J381">
            <v>0</v>
          </cell>
          <cell r="K381">
            <v>0</v>
          </cell>
          <cell r="L381">
            <v>0</v>
          </cell>
          <cell r="P381" t="e">
            <v>#N/A</v>
          </cell>
        </row>
        <row r="382">
          <cell r="A382">
            <v>86002</v>
          </cell>
          <cell r="B382">
            <v>0</v>
          </cell>
          <cell r="C382">
            <v>0</v>
          </cell>
          <cell r="D382">
            <v>0</v>
          </cell>
          <cell r="E382">
            <v>0</v>
          </cell>
          <cell r="F382">
            <v>0</v>
          </cell>
          <cell r="G382">
            <v>0</v>
          </cell>
          <cell r="H382">
            <v>0</v>
          </cell>
          <cell r="I382">
            <v>0</v>
          </cell>
          <cell r="J382">
            <v>0</v>
          </cell>
          <cell r="K382">
            <v>0</v>
          </cell>
          <cell r="L382">
            <v>0</v>
          </cell>
          <cell r="P382" t="str">
            <v>Alicia</v>
          </cell>
        </row>
        <row r="384">
          <cell r="B384">
            <v>1151736.1563342491</v>
          </cell>
          <cell r="C384">
            <v>1044567.1164724303</v>
          </cell>
          <cell r="D384">
            <v>1535648.2084456664</v>
          </cell>
          <cell r="E384">
            <v>1392756.1552965743</v>
          </cell>
          <cell r="F384">
            <v>771282.77135897207</v>
          </cell>
          <cell r="G384">
            <v>699514.91583589092</v>
          </cell>
          <cell r="H384">
            <v>6595505.3237437839</v>
          </cell>
          <cell r="I384">
            <v>3458667.1361388904</v>
          </cell>
          <cell r="J384">
            <v>3136838.1876048963</v>
          </cell>
          <cell r="K384">
            <v>6595505.3237437839</v>
          </cell>
          <cell r="L384">
            <v>6595505.369718736</v>
          </cell>
        </row>
      </sheetData>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abSelected="1" workbookViewId="0">
      <selection activeCell="Q28" sqref="Q28"/>
    </sheetView>
  </sheetViews>
  <sheetFormatPr defaultRowHeight="15" x14ac:dyDescent="0.25"/>
  <cols>
    <col min="1" max="1" width="14.140625" bestFit="1" customWidth="1"/>
    <col min="2" max="2" width="5.140625" bestFit="1" customWidth="1"/>
    <col min="3" max="3" width="14" bestFit="1" customWidth="1"/>
  </cols>
  <sheetData>
    <row r="1" spans="1:8" x14ac:dyDescent="0.25">
      <c r="A1" s="33" t="s">
        <v>416</v>
      </c>
      <c r="H1" s="52"/>
    </row>
    <row r="2" spans="1:8" x14ac:dyDescent="0.25">
      <c r="A2" t="s">
        <v>418</v>
      </c>
    </row>
    <row r="3" spans="1:8" x14ac:dyDescent="0.25">
      <c r="A3" t="s">
        <v>417</v>
      </c>
      <c r="B3" s="92"/>
      <c r="C3" s="92" t="str">
        <f>VLOOKUP(Instructions!H1,Facility!A2:B368,2)</f>
        <v>No Match</v>
      </c>
      <c r="D3" s="92"/>
      <c r="E3" s="92"/>
      <c r="F3" s="92"/>
      <c r="G3" s="92"/>
      <c r="H3" s="92"/>
    </row>
    <row r="4" spans="1:8" x14ac:dyDescent="0.25">
      <c r="C4" s="18"/>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8"/>
  <sheetViews>
    <sheetView zoomScaleNormal="100" workbookViewId="0">
      <selection activeCell="I10" sqref="I10"/>
    </sheetView>
  </sheetViews>
  <sheetFormatPr defaultRowHeight="15" x14ac:dyDescent="0.25"/>
  <cols>
    <col min="1" max="1" width="26.28515625" style="32" customWidth="1"/>
    <col min="2" max="2" width="16.42578125" customWidth="1"/>
    <col min="3" max="3" width="15.85546875" customWidth="1"/>
    <col min="4" max="4" width="18" customWidth="1"/>
    <col min="5" max="5" width="16.5703125" customWidth="1"/>
    <col min="6" max="6" width="14.5703125" customWidth="1"/>
    <col min="7" max="7" width="15.7109375" customWidth="1"/>
  </cols>
  <sheetData>
    <row r="1" spans="1:6" x14ac:dyDescent="0.25">
      <c r="A1" s="70" t="s">
        <v>24</v>
      </c>
      <c r="B1" s="73">
        <f>Instructions!H1</f>
        <v>0</v>
      </c>
      <c r="C1" s="50"/>
      <c r="D1" s="50"/>
    </row>
    <row r="2" spans="1:6" x14ac:dyDescent="0.25">
      <c r="A2" s="74" t="s">
        <v>2</v>
      </c>
      <c r="B2" s="50" t="str">
        <f>Instructions!C3</f>
        <v>No Match</v>
      </c>
      <c r="C2" s="50"/>
      <c r="D2" s="50"/>
      <c r="E2" s="16"/>
      <c r="F2" s="17"/>
    </row>
    <row r="3" spans="1:6" x14ac:dyDescent="0.25">
      <c r="A3" s="74"/>
      <c r="B3" s="21"/>
      <c r="C3" s="16"/>
      <c r="D3" s="20"/>
      <c r="E3" s="16"/>
      <c r="F3" s="17"/>
    </row>
    <row r="4" spans="1:6" ht="15" customHeight="1" x14ac:dyDescent="0.25">
      <c r="A4" s="21"/>
      <c r="B4" s="21"/>
      <c r="C4" s="16"/>
      <c r="D4" s="20"/>
      <c r="E4" s="16"/>
      <c r="F4" s="17"/>
    </row>
    <row r="5" spans="1:6" ht="15" customHeight="1" x14ac:dyDescent="0.25">
      <c r="A5" s="194" t="s">
        <v>44</v>
      </c>
      <c r="B5" s="194"/>
      <c r="C5" s="194"/>
    </row>
    <row r="6" spans="1:6" ht="15" customHeight="1" x14ac:dyDescent="0.25">
      <c r="A6" s="6"/>
      <c r="B6" s="46"/>
      <c r="C6" s="46"/>
    </row>
    <row r="7" spans="1:6" ht="15" customHeight="1" x14ac:dyDescent="0.25">
      <c r="A7" s="6"/>
      <c r="B7" s="46"/>
      <c r="C7" s="46"/>
    </row>
    <row r="8" spans="1:6" ht="15" customHeight="1" x14ac:dyDescent="0.25">
      <c r="A8" s="6"/>
      <c r="B8" s="46"/>
      <c r="C8" s="46"/>
    </row>
    <row r="9" spans="1:6" ht="15" customHeight="1" x14ac:dyDescent="0.25">
      <c r="A9" s="6"/>
      <c r="B9" s="46"/>
      <c r="C9" s="46"/>
    </row>
    <row r="10" spans="1:6" ht="15" customHeight="1" x14ac:dyDescent="0.25">
      <c r="A10" s="6"/>
      <c r="B10" s="46"/>
      <c r="C10" s="46"/>
    </row>
    <row r="11" spans="1:6" ht="15" customHeight="1" x14ac:dyDescent="0.25">
      <c r="A11" s="6"/>
      <c r="B11" s="46"/>
      <c r="C11" s="46"/>
    </row>
    <row r="12" spans="1:6" ht="15" customHeight="1" x14ac:dyDescent="0.25">
      <c r="A12" s="6"/>
      <c r="B12" s="46"/>
      <c r="C12" s="46"/>
    </row>
    <row r="13" spans="1:6" ht="15" customHeight="1" x14ac:dyDescent="0.25">
      <c r="A13" s="6"/>
      <c r="B13" s="46"/>
      <c r="C13" s="46"/>
    </row>
    <row r="14" spans="1:6" ht="15" customHeight="1" x14ac:dyDescent="0.25">
      <c r="A14" s="6"/>
      <c r="B14" s="46"/>
      <c r="C14" s="46"/>
    </row>
    <row r="15" spans="1:6" ht="15" customHeight="1" x14ac:dyDescent="0.25">
      <c r="A15" s="6"/>
      <c r="B15" s="46"/>
      <c r="C15" s="46"/>
    </row>
    <row r="16" spans="1:6" ht="15" customHeight="1" x14ac:dyDescent="0.25">
      <c r="A16" s="6"/>
      <c r="B16" s="46"/>
      <c r="C16" s="46"/>
    </row>
    <row r="17" spans="1:11" ht="15" customHeight="1" x14ac:dyDescent="0.25">
      <c r="A17" s="6"/>
      <c r="B17" s="46"/>
      <c r="C17" s="46"/>
    </row>
    <row r="18" spans="1:11" ht="15" customHeight="1" x14ac:dyDescent="0.25">
      <c r="A18" s="6"/>
      <c r="B18" s="46"/>
      <c r="C18" s="46"/>
    </row>
    <row r="19" spans="1:11" ht="15" customHeight="1" x14ac:dyDescent="0.25">
      <c r="A19" s="6"/>
      <c r="B19" s="46"/>
      <c r="C19" s="46"/>
    </row>
    <row r="20" spans="1:11" ht="15" customHeight="1" x14ac:dyDescent="0.25">
      <c r="A20" s="6"/>
      <c r="B20" s="46"/>
      <c r="C20" s="46"/>
    </row>
    <row r="21" spans="1:11" ht="15" customHeight="1" x14ac:dyDescent="0.25">
      <c r="A21" s="6"/>
      <c r="B21" s="46"/>
      <c r="C21" s="46"/>
    </row>
    <row r="22" spans="1:11" ht="15" customHeight="1" x14ac:dyDescent="0.25">
      <c r="A22" s="6"/>
      <c r="B22" s="46"/>
      <c r="C22" s="46"/>
    </row>
    <row r="23" spans="1:11" ht="15" customHeight="1" x14ac:dyDescent="0.25">
      <c r="A23" s="6"/>
      <c r="B23" s="46"/>
      <c r="C23" s="46"/>
    </row>
    <row r="24" spans="1:11" ht="15" customHeight="1" x14ac:dyDescent="0.25">
      <c r="A24" s="6"/>
      <c r="B24" s="46"/>
      <c r="C24" s="46"/>
    </row>
    <row r="25" spans="1:11" ht="15" customHeight="1" x14ac:dyDescent="0.25">
      <c r="A25" s="6"/>
      <c r="B25" s="67"/>
      <c r="C25" s="67"/>
    </row>
    <row r="26" spans="1:11" ht="15" customHeight="1" x14ac:dyDescent="0.25">
      <c r="A26" s="6"/>
      <c r="B26" s="67"/>
      <c r="C26" s="67"/>
    </row>
    <row r="27" spans="1:11" ht="15" customHeight="1" x14ac:dyDescent="0.25">
      <c r="A27" s="6"/>
      <c r="B27" s="46"/>
      <c r="C27" s="46"/>
    </row>
    <row r="28" spans="1:11" ht="18.75" x14ac:dyDescent="0.3">
      <c r="A28" s="68"/>
      <c r="B28" s="53"/>
      <c r="C28" s="204" t="s">
        <v>0</v>
      </c>
      <c r="D28" s="204"/>
      <c r="E28" s="204"/>
      <c r="F28" s="53"/>
      <c r="G28" s="53"/>
      <c r="H28" s="9"/>
      <c r="I28" s="9"/>
      <c r="J28" s="9"/>
      <c r="K28" s="9"/>
    </row>
    <row r="29" spans="1:11" x14ac:dyDescent="0.25">
      <c r="A29" s="54"/>
      <c r="B29" s="54" t="s">
        <v>70</v>
      </c>
      <c r="C29" s="54" t="s">
        <v>71</v>
      </c>
      <c r="D29" s="54" t="s">
        <v>72</v>
      </c>
      <c r="E29" s="54" t="s">
        <v>73</v>
      </c>
      <c r="F29" s="54" t="s">
        <v>74</v>
      </c>
      <c r="G29" s="54" t="s">
        <v>75</v>
      </c>
    </row>
    <row r="30" spans="1:11" x14ac:dyDescent="0.25">
      <c r="A30" s="201" t="s">
        <v>428</v>
      </c>
      <c r="B30" s="201" t="s">
        <v>427</v>
      </c>
      <c r="C30" s="202" t="s">
        <v>21</v>
      </c>
      <c r="D30" s="203"/>
      <c r="E30" s="55" t="s">
        <v>22</v>
      </c>
      <c r="F30" s="56" t="s">
        <v>23</v>
      </c>
      <c r="G30" s="201" t="s">
        <v>426</v>
      </c>
    </row>
    <row r="31" spans="1:11" x14ac:dyDescent="0.25">
      <c r="A31" s="175"/>
      <c r="B31" s="175"/>
      <c r="C31" s="201" t="s">
        <v>422</v>
      </c>
      <c r="D31" s="201" t="s">
        <v>423</v>
      </c>
      <c r="E31" s="201" t="s">
        <v>424</v>
      </c>
      <c r="F31" s="201" t="s">
        <v>425</v>
      </c>
      <c r="G31" s="175"/>
    </row>
    <row r="32" spans="1:11" x14ac:dyDescent="0.25">
      <c r="A32" s="175"/>
      <c r="B32" s="175"/>
      <c r="C32" s="175"/>
      <c r="D32" s="175"/>
      <c r="E32" s="175"/>
      <c r="F32" s="175"/>
      <c r="G32" s="175"/>
    </row>
    <row r="33" spans="1:7" x14ac:dyDescent="0.25">
      <c r="A33" s="176"/>
      <c r="B33" s="176"/>
      <c r="C33" s="176"/>
      <c r="D33" s="176"/>
      <c r="E33" s="176"/>
      <c r="F33" s="176"/>
      <c r="G33" s="176"/>
    </row>
    <row r="34" spans="1:7" x14ac:dyDescent="0.25">
      <c r="A34" s="55">
        <v>6111</v>
      </c>
      <c r="B34" s="57"/>
      <c r="C34" s="57"/>
      <c r="D34" s="57"/>
      <c r="E34" s="57"/>
      <c r="F34" s="57"/>
      <c r="G34" s="57"/>
    </row>
    <row r="35" spans="1:7" x14ac:dyDescent="0.25">
      <c r="A35" s="55">
        <v>6112</v>
      </c>
      <c r="B35" s="58"/>
      <c r="C35" s="57"/>
      <c r="D35" s="57"/>
      <c r="E35" s="57"/>
      <c r="F35" s="57"/>
      <c r="G35" s="57"/>
    </row>
    <row r="36" spans="1:7" x14ac:dyDescent="0.25">
      <c r="A36" s="55">
        <v>6113</v>
      </c>
      <c r="B36" s="57"/>
      <c r="C36" s="57"/>
      <c r="D36" s="57"/>
      <c r="E36" s="57"/>
      <c r="F36" s="57"/>
      <c r="G36" s="57"/>
    </row>
    <row r="37" spans="1:7" x14ac:dyDescent="0.25">
      <c r="A37" s="55">
        <v>6114</v>
      </c>
      <c r="B37" s="57"/>
      <c r="C37" s="57"/>
      <c r="D37" s="57"/>
      <c r="E37" s="57"/>
      <c r="F37" s="57"/>
      <c r="G37" s="57"/>
    </row>
    <row r="38" spans="1:7" x14ac:dyDescent="0.25">
      <c r="A38" s="55">
        <v>6115</v>
      </c>
      <c r="B38" s="57"/>
      <c r="C38" s="57"/>
      <c r="D38" s="57"/>
      <c r="E38" s="57"/>
      <c r="F38" s="57"/>
      <c r="G38" s="57"/>
    </row>
    <row r="39" spans="1:7" x14ac:dyDescent="0.25">
      <c r="A39" s="55">
        <v>6116</v>
      </c>
      <c r="B39" s="57"/>
      <c r="C39" s="57"/>
      <c r="D39" s="57"/>
      <c r="E39" s="57"/>
      <c r="F39" s="57"/>
      <c r="G39" s="57"/>
    </row>
    <row r="40" spans="1:7" x14ac:dyDescent="0.25">
      <c r="A40" s="55">
        <v>6118</v>
      </c>
      <c r="B40" s="57"/>
      <c r="C40" s="57"/>
      <c r="D40" s="57"/>
      <c r="E40" s="57"/>
      <c r="F40" s="57"/>
      <c r="G40" s="57"/>
    </row>
    <row r="41" spans="1:7" x14ac:dyDescent="0.25">
      <c r="A41" s="55">
        <v>6120</v>
      </c>
      <c r="B41" s="57"/>
      <c r="C41" s="57"/>
      <c r="D41" s="57"/>
      <c r="E41" s="57"/>
      <c r="F41" s="57"/>
      <c r="G41" s="57"/>
    </row>
    <row r="42" spans="1:7" x14ac:dyDescent="0.25">
      <c r="A42" s="55">
        <v>6140</v>
      </c>
      <c r="B42" s="57"/>
      <c r="C42" s="57"/>
      <c r="D42" s="57"/>
      <c r="E42" s="57"/>
      <c r="F42" s="57"/>
      <c r="G42" s="57"/>
    </row>
    <row r="43" spans="1:7" x14ac:dyDescent="0.25">
      <c r="A43" s="55">
        <v>6151</v>
      </c>
      <c r="B43" s="57"/>
      <c r="C43" s="57"/>
      <c r="D43" s="57"/>
      <c r="E43" s="57"/>
      <c r="F43" s="57"/>
      <c r="G43" s="57"/>
    </row>
    <row r="44" spans="1:7" x14ac:dyDescent="0.25">
      <c r="A44" s="55">
        <v>6152</v>
      </c>
      <c r="B44" s="57"/>
      <c r="C44" s="57"/>
      <c r="D44" s="57"/>
      <c r="E44" s="57"/>
      <c r="F44" s="57"/>
      <c r="G44" s="57"/>
    </row>
    <row r="45" spans="1:7" x14ac:dyDescent="0.25">
      <c r="A45" s="55">
        <v>6153</v>
      </c>
      <c r="B45" s="57"/>
      <c r="C45" s="57"/>
      <c r="D45" s="57"/>
      <c r="E45" s="57"/>
      <c r="F45" s="57"/>
      <c r="G45" s="57"/>
    </row>
    <row r="46" spans="1:7" x14ac:dyDescent="0.25">
      <c r="A46" s="55">
        <v>6154</v>
      </c>
      <c r="B46" s="57"/>
      <c r="C46" s="57"/>
      <c r="D46" s="57"/>
      <c r="E46" s="57"/>
      <c r="F46" s="57"/>
      <c r="G46" s="57"/>
    </row>
    <row r="47" spans="1:7" x14ac:dyDescent="0.25">
      <c r="A47" s="55">
        <v>6176</v>
      </c>
      <c r="B47" s="57"/>
      <c r="C47" s="57"/>
      <c r="D47" s="57"/>
      <c r="E47" s="57"/>
      <c r="F47" s="57"/>
      <c r="G47" s="57"/>
    </row>
    <row r="48" spans="1:7" x14ac:dyDescent="0.25">
      <c r="A48" s="55">
        <v>6179</v>
      </c>
      <c r="B48" s="57"/>
      <c r="C48" s="57"/>
      <c r="D48" s="57"/>
      <c r="E48" s="57"/>
      <c r="F48" s="57"/>
      <c r="G48" s="57"/>
    </row>
    <row r="49" spans="1:7" x14ac:dyDescent="0.25">
      <c r="A49" s="55">
        <v>6180</v>
      </c>
      <c r="B49" s="57"/>
      <c r="C49" s="57"/>
      <c r="D49" s="57"/>
      <c r="E49" s="57"/>
      <c r="F49" s="57"/>
      <c r="G49" s="57"/>
    </row>
    <row r="50" spans="1:7" x14ac:dyDescent="0.25">
      <c r="A50" s="55">
        <v>6211</v>
      </c>
      <c r="B50" s="57"/>
      <c r="C50" s="57"/>
      <c r="D50" s="57"/>
      <c r="E50" s="57"/>
      <c r="F50" s="57"/>
      <c r="G50" s="57"/>
    </row>
    <row r="51" spans="1:7" x14ac:dyDescent="0.25">
      <c r="A51" s="55">
        <v>6212</v>
      </c>
      <c r="B51" s="57"/>
      <c r="C51" s="57"/>
      <c r="D51" s="57"/>
      <c r="E51" s="57"/>
      <c r="F51" s="57"/>
      <c r="G51" s="57"/>
    </row>
    <row r="52" spans="1:7" x14ac:dyDescent="0.25">
      <c r="A52" s="55">
        <v>6213</v>
      </c>
      <c r="B52" s="57"/>
      <c r="C52" s="57"/>
      <c r="D52" s="57"/>
      <c r="E52" s="57"/>
      <c r="F52" s="57"/>
      <c r="G52" s="57"/>
    </row>
    <row r="53" spans="1:7" x14ac:dyDescent="0.25">
      <c r="A53" s="55">
        <v>6217</v>
      </c>
      <c r="B53" s="57"/>
      <c r="C53" s="57"/>
      <c r="D53" s="57"/>
      <c r="E53" s="57"/>
      <c r="F53" s="57"/>
      <c r="G53" s="57"/>
    </row>
    <row r="54" spans="1:7" x14ac:dyDescent="0.25">
      <c r="A54" s="55">
        <v>6220</v>
      </c>
      <c r="B54" s="57"/>
      <c r="C54" s="57"/>
      <c r="D54" s="57"/>
      <c r="E54" s="57"/>
      <c r="F54" s="57"/>
      <c r="G54" s="57"/>
    </row>
    <row r="55" spans="1:7" x14ac:dyDescent="0.25">
      <c r="A55" s="55">
        <v>6240</v>
      </c>
      <c r="B55" s="57"/>
      <c r="C55" s="57"/>
      <c r="D55" s="57"/>
      <c r="E55" s="57"/>
      <c r="F55" s="57"/>
      <c r="G55" s="57"/>
    </row>
    <row r="56" spans="1:7" x14ac:dyDescent="0.25">
      <c r="A56" s="55">
        <v>6245</v>
      </c>
      <c r="B56" s="57"/>
      <c r="C56" s="57"/>
      <c r="D56" s="57"/>
      <c r="E56" s="57"/>
      <c r="F56" s="57"/>
      <c r="G56" s="57"/>
    </row>
    <row r="57" spans="1:7" x14ac:dyDescent="0.25">
      <c r="A57" s="55">
        <v>6251</v>
      </c>
      <c r="B57" s="57"/>
      <c r="C57" s="57"/>
      <c r="D57" s="57"/>
      <c r="E57" s="57"/>
      <c r="F57" s="57"/>
      <c r="G57" s="57"/>
    </row>
    <row r="58" spans="1:7" x14ac:dyDescent="0.25">
      <c r="A58" s="11">
        <v>6260</v>
      </c>
      <c r="B58" s="12"/>
      <c r="C58" s="12"/>
      <c r="D58" s="12"/>
      <c r="E58" s="12"/>
      <c r="F58" s="12"/>
      <c r="G58" s="12"/>
    </row>
    <row r="59" spans="1:7" x14ac:dyDescent="0.25">
      <c r="A59" s="11">
        <v>6261</v>
      </c>
      <c r="B59" s="12"/>
      <c r="C59" s="12"/>
      <c r="D59" s="12"/>
      <c r="E59" s="12"/>
      <c r="F59" s="12"/>
      <c r="G59" s="12"/>
    </row>
    <row r="60" spans="1:7" x14ac:dyDescent="0.25">
      <c r="A60" s="11">
        <v>6274</v>
      </c>
      <c r="B60" s="12"/>
      <c r="C60" s="12"/>
      <c r="D60" s="12"/>
      <c r="E60" s="12"/>
      <c r="F60" s="12"/>
      <c r="G60" s="12"/>
    </row>
    <row r="61" spans="1:7" x14ac:dyDescent="0.25">
      <c r="A61" s="11">
        <v>6279</v>
      </c>
      <c r="B61" s="12"/>
      <c r="C61" s="12"/>
      <c r="D61" s="12"/>
      <c r="E61" s="12"/>
      <c r="F61" s="12"/>
      <c r="G61" s="12"/>
    </row>
    <row r="62" spans="1:7" x14ac:dyDescent="0.25">
      <c r="A62" s="11">
        <v>6280</v>
      </c>
      <c r="B62" s="12"/>
      <c r="C62" s="12"/>
      <c r="D62" s="12"/>
      <c r="E62" s="12"/>
      <c r="F62" s="12"/>
      <c r="G62" s="12"/>
    </row>
    <row r="63" spans="1:7" x14ac:dyDescent="0.25">
      <c r="A63" s="11">
        <v>6290</v>
      </c>
      <c r="B63" s="12"/>
      <c r="C63" s="12"/>
      <c r="D63" s="12"/>
      <c r="E63" s="12"/>
      <c r="F63" s="12"/>
      <c r="G63" s="12"/>
    </row>
    <row r="64" spans="1:7" x14ac:dyDescent="0.25">
      <c r="A64" s="11">
        <v>6295</v>
      </c>
      <c r="B64" s="12"/>
      <c r="C64" s="12"/>
      <c r="D64" s="12"/>
      <c r="E64" s="12"/>
      <c r="F64" s="12"/>
      <c r="G64" s="12"/>
    </row>
    <row r="65" spans="1:7" x14ac:dyDescent="0.25">
      <c r="A65" s="11">
        <v>6313</v>
      </c>
      <c r="B65" s="12"/>
      <c r="C65" s="12"/>
      <c r="D65" s="12"/>
      <c r="E65" s="12"/>
      <c r="F65" s="12"/>
      <c r="G65" s="12"/>
    </row>
    <row r="66" spans="1:7" x14ac:dyDescent="0.25">
      <c r="A66" s="11">
        <v>6317</v>
      </c>
      <c r="B66" s="12"/>
      <c r="C66" s="12"/>
      <c r="D66" s="12"/>
      <c r="E66" s="12"/>
      <c r="F66" s="12"/>
      <c r="G66" s="12"/>
    </row>
    <row r="67" spans="1:7" x14ac:dyDescent="0.25">
      <c r="A67" s="11">
        <v>6330</v>
      </c>
      <c r="B67" s="12"/>
      <c r="C67" s="12"/>
      <c r="D67" s="12"/>
      <c r="E67" s="12"/>
      <c r="F67" s="12"/>
      <c r="G67" s="12"/>
    </row>
    <row r="68" spans="1:7" x14ac:dyDescent="0.25">
      <c r="A68" s="11">
        <v>6380</v>
      </c>
      <c r="B68" s="12"/>
      <c r="C68" s="12"/>
      <c r="D68" s="12"/>
      <c r="E68" s="12"/>
      <c r="F68" s="12"/>
      <c r="G68" s="12"/>
    </row>
    <row r="69" spans="1:7" x14ac:dyDescent="0.25">
      <c r="A69" s="11">
        <v>6390</v>
      </c>
      <c r="B69" s="12"/>
      <c r="C69" s="12"/>
      <c r="D69" s="12"/>
      <c r="E69" s="12"/>
      <c r="F69" s="12"/>
      <c r="G69" s="12"/>
    </row>
    <row r="70" spans="1:7" x14ac:dyDescent="0.25">
      <c r="A70" s="11">
        <v>6395</v>
      </c>
      <c r="B70" s="12"/>
      <c r="C70" s="12"/>
      <c r="D70" s="12"/>
      <c r="E70" s="12"/>
      <c r="F70" s="12"/>
      <c r="G70" s="12"/>
    </row>
    <row r="71" spans="1:7" x14ac:dyDescent="0.25">
      <c r="A71" s="11">
        <v>6413</v>
      </c>
      <c r="B71" s="12"/>
      <c r="C71" s="12"/>
      <c r="D71" s="12"/>
      <c r="E71" s="12"/>
      <c r="F71" s="12"/>
      <c r="G71" s="12"/>
    </row>
    <row r="72" spans="1:7" x14ac:dyDescent="0.25">
      <c r="A72" s="11">
        <v>6417</v>
      </c>
      <c r="B72" s="12"/>
      <c r="C72" s="12"/>
      <c r="D72" s="12"/>
      <c r="E72" s="12"/>
      <c r="F72" s="12"/>
      <c r="G72" s="12"/>
    </row>
    <row r="73" spans="1:7" x14ac:dyDescent="0.25">
      <c r="A73" s="11">
        <v>6480</v>
      </c>
      <c r="B73" s="12"/>
      <c r="C73" s="12"/>
      <c r="D73" s="12"/>
      <c r="E73" s="12"/>
      <c r="F73" s="12"/>
      <c r="G73" s="12"/>
    </row>
    <row r="74" spans="1:7" x14ac:dyDescent="0.25">
      <c r="A74" s="11">
        <v>6490</v>
      </c>
      <c r="B74" s="12"/>
      <c r="C74" s="12"/>
      <c r="D74" s="12"/>
      <c r="E74" s="12"/>
      <c r="F74" s="12"/>
      <c r="G74" s="12"/>
    </row>
    <row r="75" spans="1:7" x14ac:dyDescent="0.25">
      <c r="A75" s="11">
        <v>6495</v>
      </c>
      <c r="B75" s="12"/>
      <c r="C75" s="12"/>
      <c r="D75" s="12"/>
      <c r="E75" s="12"/>
      <c r="F75" s="12"/>
      <c r="G75" s="12"/>
    </row>
    <row r="76" spans="1:7" x14ac:dyDescent="0.25">
      <c r="A76" s="11">
        <v>6513</v>
      </c>
      <c r="B76" s="12"/>
      <c r="C76" s="12"/>
      <c r="D76" s="12"/>
      <c r="E76" s="12"/>
      <c r="F76" s="12"/>
      <c r="G76" s="12"/>
    </row>
    <row r="77" spans="1:7" x14ac:dyDescent="0.25">
      <c r="A77" s="11">
        <v>6517</v>
      </c>
      <c r="B77" s="12"/>
      <c r="C77" s="12"/>
      <c r="D77" s="12"/>
      <c r="E77" s="12"/>
      <c r="F77" s="12"/>
      <c r="G77" s="12"/>
    </row>
    <row r="78" spans="1:7" x14ac:dyDescent="0.25">
      <c r="A78" s="11">
        <v>6580</v>
      </c>
      <c r="B78" s="12"/>
      <c r="C78" s="12"/>
      <c r="D78" s="12"/>
      <c r="E78" s="12"/>
      <c r="F78" s="12"/>
      <c r="G78" s="12"/>
    </row>
    <row r="79" spans="1:7" x14ac:dyDescent="0.25">
      <c r="A79" s="11">
        <v>6590</v>
      </c>
      <c r="B79" s="12"/>
      <c r="C79" s="12"/>
      <c r="D79" s="12"/>
      <c r="E79" s="12"/>
      <c r="F79" s="12"/>
      <c r="G79" s="12"/>
    </row>
    <row r="80" spans="1:7" x14ac:dyDescent="0.25">
      <c r="A80" s="11">
        <v>6595</v>
      </c>
      <c r="B80" s="12"/>
      <c r="C80" s="12"/>
      <c r="D80" s="12"/>
      <c r="E80" s="12"/>
      <c r="F80" s="12"/>
      <c r="G80" s="12"/>
    </row>
    <row r="81" spans="1:7" x14ac:dyDescent="0.25">
      <c r="A81" s="11">
        <v>6613</v>
      </c>
      <c r="B81" s="12"/>
      <c r="C81" s="12"/>
      <c r="D81" s="12"/>
      <c r="E81" s="12"/>
      <c r="F81" s="12"/>
      <c r="G81" s="12"/>
    </row>
    <row r="82" spans="1:7" x14ac:dyDescent="0.25">
      <c r="A82" s="11">
        <v>6617</v>
      </c>
      <c r="B82" s="12"/>
      <c r="C82" s="12"/>
      <c r="D82" s="12"/>
      <c r="E82" s="12"/>
      <c r="F82" s="12"/>
      <c r="G82" s="12"/>
    </row>
    <row r="83" spans="1:7" x14ac:dyDescent="0.25">
      <c r="A83" s="11">
        <v>6630</v>
      </c>
      <c r="B83" s="12"/>
      <c r="C83" s="12"/>
      <c r="D83" s="12"/>
      <c r="E83" s="12"/>
      <c r="F83" s="12"/>
      <c r="G83" s="12"/>
    </row>
    <row r="84" spans="1:7" x14ac:dyDescent="0.25">
      <c r="A84" s="11">
        <v>6680</v>
      </c>
      <c r="B84" s="12"/>
      <c r="C84" s="12"/>
      <c r="D84" s="12"/>
      <c r="E84" s="12"/>
      <c r="F84" s="12"/>
      <c r="G84" s="12"/>
    </row>
    <row r="85" spans="1:7" x14ac:dyDescent="0.25">
      <c r="A85" s="11">
        <v>6690</v>
      </c>
      <c r="B85" s="12"/>
      <c r="C85" s="12"/>
      <c r="D85" s="12"/>
      <c r="E85" s="12"/>
      <c r="F85" s="12"/>
      <c r="G85" s="12"/>
    </row>
    <row r="86" spans="1:7" x14ac:dyDescent="0.25">
      <c r="A86" s="11">
        <v>6695</v>
      </c>
      <c r="B86" s="12"/>
      <c r="C86" s="12"/>
      <c r="D86" s="12"/>
      <c r="E86" s="12"/>
      <c r="F86" s="12"/>
      <c r="G86" s="12"/>
    </row>
    <row r="87" spans="1:7" x14ac:dyDescent="0.25">
      <c r="A87" s="11">
        <v>7011</v>
      </c>
      <c r="B87" s="12"/>
      <c r="C87" s="12"/>
      <c r="D87" s="12"/>
      <c r="E87" s="12"/>
      <c r="F87" s="12"/>
      <c r="G87" s="12"/>
    </row>
    <row r="88" spans="1:7" x14ac:dyDescent="0.25">
      <c r="A88" s="11">
        <v>7012</v>
      </c>
      <c r="B88" s="12"/>
      <c r="C88" s="12"/>
      <c r="D88" s="12"/>
      <c r="E88" s="12"/>
      <c r="F88" s="12"/>
      <c r="G88" s="12"/>
    </row>
    <row r="89" spans="1:7" x14ac:dyDescent="0.25">
      <c r="A89" s="11">
        <v>7014</v>
      </c>
      <c r="B89" s="12"/>
      <c r="C89" s="12"/>
      <c r="D89" s="12"/>
      <c r="E89" s="12"/>
      <c r="F89" s="12"/>
      <c r="G89" s="12"/>
    </row>
    <row r="90" spans="1:7" x14ac:dyDescent="0.25">
      <c r="A90" s="11">
        <v>7015</v>
      </c>
      <c r="B90" s="12"/>
      <c r="C90" s="12"/>
      <c r="D90" s="12"/>
      <c r="E90" s="12"/>
      <c r="F90" s="12"/>
      <c r="G90" s="12"/>
    </row>
    <row r="91" spans="1:7" x14ac:dyDescent="0.25">
      <c r="A91" s="11">
        <v>7016</v>
      </c>
      <c r="B91" s="12"/>
      <c r="C91" s="12"/>
      <c r="D91" s="12"/>
      <c r="E91" s="12"/>
      <c r="F91" s="12"/>
      <c r="G91" s="12"/>
    </row>
    <row r="92" spans="1:7" x14ac:dyDescent="0.25">
      <c r="A92" s="11">
        <v>7017</v>
      </c>
      <c r="B92" s="12"/>
      <c r="C92" s="12"/>
      <c r="D92" s="12"/>
      <c r="E92" s="12"/>
      <c r="F92" s="12"/>
      <c r="G92" s="12"/>
    </row>
    <row r="93" spans="1:7" x14ac:dyDescent="0.25">
      <c r="A93" s="11">
        <v>7018</v>
      </c>
      <c r="B93" s="12"/>
      <c r="C93" s="12"/>
      <c r="D93" s="12"/>
      <c r="E93" s="12"/>
      <c r="F93" s="12"/>
      <c r="G93" s="12"/>
    </row>
    <row r="94" spans="1:7" x14ac:dyDescent="0.25">
      <c r="A94" s="11">
        <v>7020</v>
      </c>
      <c r="B94" s="12"/>
      <c r="C94" s="12"/>
      <c r="D94" s="12"/>
      <c r="E94" s="12"/>
      <c r="F94" s="12"/>
      <c r="G94" s="12"/>
    </row>
    <row r="95" spans="1:7" x14ac:dyDescent="0.25">
      <c r="A95" s="11">
        <v>7021</v>
      </c>
      <c r="B95" s="12"/>
      <c r="C95" s="12"/>
      <c r="D95" s="12"/>
      <c r="E95" s="12"/>
      <c r="F95" s="12"/>
      <c r="G95" s="12"/>
    </row>
    <row r="96" spans="1:7" x14ac:dyDescent="0.25">
      <c r="A96" s="11">
        <v>7023</v>
      </c>
      <c r="B96" s="12"/>
      <c r="C96" s="12"/>
      <c r="D96" s="12"/>
      <c r="E96" s="12"/>
      <c r="F96" s="12"/>
      <c r="G96" s="12"/>
    </row>
    <row r="97" spans="1:7" x14ac:dyDescent="0.25">
      <c r="A97" s="11">
        <v>7025</v>
      </c>
      <c r="B97" s="12"/>
      <c r="C97" s="12"/>
      <c r="D97" s="12"/>
      <c r="E97" s="12"/>
      <c r="F97" s="12"/>
      <c r="G97" s="12"/>
    </row>
    <row r="98" spans="1:7" x14ac:dyDescent="0.25">
      <c r="A98" s="11">
        <v>7027</v>
      </c>
      <c r="B98" s="12"/>
      <c r="C98" s="12"/>
      <c r="D98" s="12"/>
      <c r="E98" s="12"/>
      <c r="F98" s="12"/>
      <c r="G98" s="12"/>
    </row>
    <row r="99" spans="1:7" x14ac:dyDescent="0.25">
      <c r="A99" s="11">
        <v>7029</v>
      </c>
      <c r="B99" s="12"/>
      <c r="C99" s="12"/>
      <c r="D99" s="12"/>
      <c r="E99" s="12"/>
      <c r="F99" s="12"/>
      <c r="G99" s="12"/>
    </row>
    <row r="100" spans="1:7" x14ac:dyDescent="0.25">
      <c r="A100" s="11">
        <v>7031</v>
      </c>
      <c r="B100" s="12"/>
      <c r="C100" s="12"/>
      <c r="D100" s="12"/>
      <c r="E100" s="12"/>
      <c r="F100" s="12"/>
      <c r="G100" s="12"/>
    </row>
    <row r="101" spans="1:7" x14ac:dyDescent="0.25">
      <c r="A101" s="11">
        <v>7051</v>
      </c>
      <c r="B101" s="12"/>
      <c r="C101" s="12"/>
      <c r="D101" s="12"/>
      <c r="E101" s="12"/>
      <c r="F101" s="12"/>
      <c r="G101" s="12"/>
    </row>
    <row r="102" spans="1:7" x14ac:dyDescent="0.25">
      <c r="A102" s="11">
        <v>7053</v>
      </c>
      <c r="B102" s="12"/>
      <c r="C102" s="12"/>
      <c r="D102" s="12"/>
      <c r="E102" s="12"/>
      <c r="F102" s="12"/>
      <c r="G102" s="12"/>
    </row>
    <row r="103" spans="1:7" x14ac:dyDescent="0.25">
      <c r="A103" s="11">
        <v>7059</v>
      </c>
      <c r="B103" s="12"/>
      <c r="C103" s="12"/>
      <c r="D103" s="12"/>
      <c r="E103" s="12"/>
      <c r="F103" s="12"/>
      <c r="G103" s="12"/>
    </row>
    <row r="104" spans="1:7" x14ac:dyDescent="0.25">
      <c r="A104" s="11">
        <v>7070</v>
      </c>
      <c r="B104" s="12"/>
      <c r="C104" s="12"/>
      <c r="D104" s="12"/>
      <c r="E104" s="12"/>
      <c r="F104" s="12"/>
      <c r="G104" s="12"/>
    </row>
    <row r="105" spans="1:7" x14ac:dyDescent="0.25">
      <c r="A105" s="11">
        <v>7095</v>
      </c>
      <c r="B105" s="12"/>
      <c r="C105" s="12"/>
      <c r="D105" s="12"/>
      <c r="E105" s="12"/>
      <c r="F105" s="12"/>
      <c r="G105" s="12"/>
    </row>
    <row r="106" spans="1:7" x14ac:dyDescent="0.25">
      <c r="A106" s="11">
        <v>8049</v>
      </c>
      <c r="B106" s="12"/>
      <c r="C106" s="12"/>
      <c r="D106" s="12"/>
      <c r="E106" s="12"/>
      <c r="F106" s="12"/>
      <c r="G106" s="12"/>
    </row>
    <row r="107" spans="1:7" x14ac:dyDescent="0.25">
      <c r="A107" s="11">
        <v>8013</v>
      </c>
      <c r="B107" s="12"/>
      <c r="C107" s="12"/>
      <c r="D107" s="12"/>
      <c r="E107" s="12"/>
      <c r="F107" s="12"/>
      <c r="G107" s="12"/>
    </row>
    <row r="108" spans="1:7" x14ac:dyDescent="0.25">
      <c r="A108" s="11">
        <v>8017</v>
      </c>
      <c r="B108" s="12"/>
      <c r="C108" s="12"/>
      <c r="D108" s="12"/>
      <c r="E108" s="12"/>
      <c r="F108" s="12"/>
      <c r="G108" s="12"/>
    </row>
    <row r="109" spans="1:7" x14ac:dyDescent="0.25">
      <c r="A109" s="11">
        <v>8048</v>
      </c>
      <c r="B109" s="12"/>
      <c r="C109" s="12"/>
      <c r="D109" s="12"/>
      <c r="E109" s="12"/>
      <c r="F109" s="12"/>
      <c r="G109" s="12"/>
    </row>
    <row r="110" spans="1:7" x14ac:dyDescent="0.25">
      <c r="A110" s="11">
        <v>8049</v>
      </c>
      <c r="B110" s="12"/>
      <c r="C110" s="12"/>
      <c r="D110" s="12"/>
      <c r="E110" s="12"/>
      <c r="F110" s="12"/>
      <c r="G110" s="12"/>
    </row>
    <row r="111" spans="1:7" x14ac:dyDescent="0.25">
      <c r="A111" s="11">
        <v>8050</v>
      </c>
      <c r="B111" s="12"/>
      <c r="C111" s="12"/>
      <c r="D111" s="12"/>
      <c r="E111" s="12"/>
      <c r="F111" s="12"/>
      <c r="G111" s="12"/>
    </row>
    <row r="112" spans="1:7" x14ac:dyDescent="0.25">
      <c r="A112" s="11">
        <v>8052</v>
      </c>
      <c r="B112" s="12"/>
      <c r="C112" s="12"/>
      <c r="D112" s="12"/>
      <c r="E112" s="12"/>
      <c r="F112" s="12"/>
      <c r="G112" s="12"/>
    </row>
    <row r="113" spans="1:7" x14ac:dyDescent="0.25">
      <c r="A113" s="11">
        <v>8073</v>
      </c>
      <c r="B113" s="12"/>
      <c r="C113" s="12"/>
      <c r="D113" s="12"/>
      <c r="E113" s="12"/>
      <c r="F113" s="12"/>
      <c r="G113" s="12"/>
    </row>
    <row r="114" spans="1:7" x14ac:dyDescent="0.25">
      <c r="A114" s="11">
        <v>8074</v>
      </c>
      <c r="B114" s="12"/>
      <c r="C114" s="12"/>
      <c r="D114" s="12"/>
      <c r="E114" s="12"/>
      <c r="F114" s="12"/>
      <c r="G114" s="12"/>
    </row>
    <row r="115" spans="1:7" x14ac:dyDescent="0.25">
      <c r="A115" s="11">
        <v>8080</v>
      </c>
      <c r="B115" s="12"/>
      <c r="C115" s="12"/>
      <c r="D115" s="12"/>
      <c r="E115" s="12"/>
      <c r="F115" s="12"/>
      <c r="G115" s="12"/>
    </row>
    <row r="116" spans="1:7" x14ac:dyDescent="0.25">
      <c r="A116" s="11">
        <v>8085</v>
      </c>
      <c r="B116" s="12"/>
      <c r="C116" s="12"/>
      <c r="D116" s="12"/>
      <c r="E116" s="12"/>
      <c r="F116" s="12"/>
      <c r="G116" s="12"/>
    </row>
    <row r="117" spans="1:7" x14ac:dyDescent="0.25">
      <c r="A117" s="11">
        <v>8090</v>
      </c>
      <c r="B117" s="12"/>
      <c r="C117" s="12"/>
      <c r="D117" s="12"/>
      <c r="E117" s="12"/>
      <c r="F117" s="12"/>
      <c r="G117" s="12"/>
    </row>
    <row r="118" spans="1:7" x14ac:dyDescent="0.25">
      <c r="A118" s="11">
        <v>8095</v>
      </c>
      <c r="B118" s="12"/>
      <c r="C118" s="12"/>
      <c r="D118" s="12"/>
      <c r="E118" s="12"/>
      <c r="F118" s="12"/>
      <c r="G118" s="12"/>
    </row>
    <row r="119" spans="1:7" x14ac:dyDescent="0.25">
      <c r="A119" s="11">
        <v>9011</v>
      </c>
      <c r="B119" s="12"/>
      <c r="C119" s="12"/>
      <c r="D119" s="12"/>
      <c r="E119" s="12"/>
      <c r="F119" s="12"/>
      <c r="G119" s="12"/>
    </row>
    <row r="120" spans="1:7" x14ac:dyDescent="0.25">
      <c r="A120" s="11">
        <v>9012</v>
      </c>
      <c r="B120" s="12"/>
      <c r="C120" s="12"/>
      <c r="D120" s="12"/>
      <c r="E120" s="12"/>
      <c r="F120" s="12"/>
      <c r="G120" s="12"/>
    </row>
    <row r="121" spans="1:7" x14ac:dyDescent="0.25">
      <c r="A121" s="11">
        <v>9017</v>
      </c>
      <c r="B121" s="12"/>
      <c r="C121" s="12"/>
      <c r="D121" s="12"/>
      <c r="E121" s="12"/>
      <c r="F121" s="12"/>
      <c r="G121" s="12"/>
    </row>
    <row r="122" spans="1:7" x14ac:dyDescent="0.25">
      <c r="A122" s="11">
        <v>9021</v>
      </c>
      <c r="B122" s="12"/>
      <c r="C122" s="12"/>
      <c r="D122" s="12"/>
      <c r="E122" s="12"/>
      <c r="F122" s="12"/>
      <c r="G122" s="12"/>
    </row>
    <row r="123" spans="1:7" x14ac:dyDescent="0.25">
      <c r="A123" s="11">
        <v>9022</v>
      </c>
      <c r="B123" s="12"/>
      <c r="C123" s="12"/>
      <c r="D123" s="12"/>
      <c r="E123" s="12"/>
      <c r="F123" s="12"/>
      <c r="G123" s="12"/>
    </row>
    <row r="124" spans="1:7" x14ac:dyDescent="0.25">
      <c r="A124" s="11">
        <v>9023</v>
      </c>
      <c r="B124" s="12"/>
      <c r="C124" s="12"/>
      <c r="D124" s="12"/>
      <c r="E124" s="12"/>
      <c r="F124" s="12"/>
      <c r="G124" s="12"/>
    </row>
    <row r="125" spans="1:7" x14ac:dyDescent="0.25">
      <c r="A125" s="11">
        <v>9024</v>
      </c>
      <c r="B125" s="12"/>
      <c r="C125" s="12"/>
      <c r="D125" s="12"/>
      <c r="E125" s="12"/>
      <c r="F125" s="12"/>
      <c r="G125" s="12"/>
    </row>
    <row r="126" spans="1:7" x14ac:dyDescent="0.25">
      <c r="A126" s="11">
        <v>9025</v>
      </c>
      <c r="B126" s="12"/>
      <c r="C126" s="12"/>
      <c r="D126" s="12"/>
      <c r="E126" s="12"/>
      <c r="F126" s="12"/>
      <c r="G126" s="12"/>
    </row>
    <row r="127" spans="1:7" x14ac:dyDescent="0.25">
      <c r="A127" s="11">
        <v>9026</v>
      </c>
      <c r="B127" s="12"/>
      <c r="C127" s="12"/>
      <c r="D127" s="12"/>
      <c r="E127" s="12"/>
      <c r="F127" s="12"/>
      <c r="G127" s="12"/>
    </row>
    <row r="128" spans="1:7" x14ac:dyDescent="0.25">
      <c r="A128" s="11">
        <v>9080</v>
      </c>
      <c r="B128" s="12"/>
      <c r="C128" s="12"/>
      <c r="D128" s="12"/>
      <c r="E128" s="12"/>
      <c r="F128" s="12"/>
      <c r="G128" s="12"/>
    </row>
    <row r="129" spans="1:7" x14ac:dyDescent="0.25">
      <c r="A129" s="11">
        <v>9095</v>
      </c>
      <c r="B129" s="12"/>
      <c r="C129" s="12"/>
      <c r="D129" s="12"/>
      <c r="E129" s="12"/>
      <c r="F129" s="12"/>
      <c r="G129" s="12"/>
    </row>
    <row r="130" spans="1:7" x14ac:dyDescent="0.25">
      <c r="A130" s="11">
        <v>9110</v>
      </c>
      <c r="B130" s="12"/>
      <c r="C130" s="12"/>
      <c r="D130" s="12"/>
      <c r="E130" s="12"/>
      <c r="F130" s="12"/>
      <c r="G130" s="12"/>
    </row>
    <row r="131" spans="1:7" x14ac:dyDescent="0.25">
      <c r="A131" s="11">
        <v>9130</v>
      </c>
      <c r="B131" s="12"/>
      <c r="C131" s="12"/>
      <c r="D131" s="12"/>
      <c r="E131" s="12"/>
      <c r="F131" s="12"/>
      <c r="G131" s="12"/>
    </row>
    <row r="132" spans="1:7" x14ac:dyDescent="0.25">
      <c r="A132" s="11">
        <v>9140</v>
      </c>
      <c r="B132" s="12"/>
      <c r="C132" s="12"/>
      <c r="D132" s="12"/>
      <c r="E132" s="12"/>
      <c r="F132" s="12"/>
      <c r="G132" s="12"/>
    </row>
    <row r="133" spans="1:7" x14ac:dyDescent="0.25">
      <c r="A133" s="11">
        <v>9150</v>
      </c>
      <c r="B133" s="12"/>
      <c r="C133" s="12"/>
      <c r="D133" s="12"/>
      <c r="E133" s="12"/>
      <c r="F133" s="12"/>
      <c r="G133" s="12"/>
    </row>
    <row r="134" spans="1:7" x14ac:dyDescent="0.25">
      <c r="A134" s="11">
        <v>9160</v>
      </c>
      <c r="B134" s="12"/>
      <c r="C134" s="12"/>
      <c r="D134" s="12"/>
      <c r="E134" s="12"/>
      <c r="F134" s="12"/>
      <c r="G134" s="12"/>
    </row>
    <row r="135" spans="1:7" ht="15.75" customHeight="1" x14ac:dyDescent="0.25">
      <c r="A135" s="11">
        <v>9180</v>
      </c>
      <c r="B135" s="12"/>
      <c r="C135" s="12"/>
      <c r="D135" s="12"/>
      <c r="E135" s="12"/>
      <c r="F135" s="12"/>
      <c r="G135" s="12"/>
    </row>
    <row r="136" spans="1:7" x14ac:dyDescent="0.25">
      <c r="A136" s="11">
        <v>9210</v>
      </c>
      <c r="B136" s="12"/>
      <c r="C136" s="12"/>
      <c r="D136" s="12"/>
      <c r="E136" s="12"/>
      <c r="F136" s="12"/>
      <c r="G136" s="12"/>
    </row>
    <row r="137" spans="1:7" x14ac:dyDescent="0.25">
      <c r="A137" s="11">
        <v>9230</v>
      </c>
      <c r="B137" s="12"/>
      <c r="C137" s="12"/>
      <c r="D137" s="12"/>
      <c r="E137" s="12"/>
      <c r="F137" s="12"/>
      <c r="G137" s="12"/>
    </row>
    <row r="138" spans="1:7" x14ac:dyDescent="0.25">
      <c r="A138" s="11">
        <v>9240</v>
      </c>
      <c r="B138" s="12"/>
      <c r="C138" s="12"/>
      <c r="D138" s="12"/>
      <c r="E138" s="12"/>
      <c r="F138" s="12"/>
      <c r="G138" s="12"/>
    </row>
    <row r="139" spans="1:7" x14ac:dyDescent="0.25">
      <c r="A139" s="11">
        <v>9250</v>
      </c>
      <c r="B139" s="12"/>
      <c r="C139" s="12"/>
      <c r="D139" s="12"/>
      <c r="E139" s="12"/>
      <c r="F139" s="12"/>
      <c r="G139" s="12"/>
    </row>
    <row r="140" spans="1:7" x14ac:dyDescent="0.25">
      <c r="A140" s="11">
        <v>9260</v>
      </c>
      <c r="B140" s="12"/>
      <c r="C140" s="12"/>
      <c r="D140" s="12"/>
      <c r="E140" s="12"/>
      <c r="F140" s="12"/>
      <c r="G140" s="12"/>
    </row>
    <row r="141" spans="1:7" x14ac:dyDescent="0.25">
      <c r="A141" s="11">
        <v>9280</v>
      </c>
      <c r="B141" s="12"/>
      <c r="C141" s="12"/>
      <c r="D141" s="12"/>
      <c r="E141" s="12"/>
      <c r="F141" s="12"/>
      <c r="G141" s="12"/>
    </row>
    <row r="142" spans="1:7" x14ac:dyDescent="0.25">
      <c r="A142" s="11">
        <v>9410</v>
      </c>
      <c r="B142" s="12"/>
      <c r="C142" s="12"/>
      <c r="D142" s="12"/>
      <c r="E142" s="12"/>
      <c r="F142" s="12"/>
      <c r="G142" s="12"/>
    </row>
    <row r="143" spans="1:7" x14ac:dyDescent="0.25">
      <c r="A143" s="11">
        <v>9420</v>
      </c>
      <c r="B143" s="12"/>
      <c r="C143" s="12"/>
      <c r="D143" s="12"/>
      <c r="E143" s="12"/>
      <c r="F143" s="12"/>
      <c r="G143" s="12"/>
    </row>
    <row r="144" spans="1:7" x14ac:dyDescent="0.25">
      <c r="A144" s="11">
        <v>9430</v>
      </c>
      <c r="B144" s="12"/>
      <c r="C144" s="12"/>
      <c r="D144" s="12"/>
      <c r="E144" s="12"/>
      <c r="F144" s="12"/>
      <c r="G144" s="12"/>
    </row>
    <row r="145" spans="1:7" x14ac:dyDescent="0.25">
      <c r="A145" s="11">
        <v>9435</v>
      </c>
      <c r="B145" s="12"/>
      <c r="C145" s="12"/>
      <c r="D145" s="12"/>
      <c r="E145" s="12"/>
      <c r="F145" s="12"/>
      <c r="G145" s="12"/>
    </row>
    <row r="146" spans="1:7" x14ac:dyDescent="0.25">
      <c r="A146" s="11">
        <v>9440</v>
      </c>
      <c r="B146" s="12"/>
      <c r="C146" s="12"/>
      <c r="D146" s="12"/>
      <c r="E146" s="12"/>
      <c r="F146" s="12"/>
      <c r="G146" s="12"/>
    </row>
    <row r="147" spans="1:7" x14ac:dyDescent="0.25">
      <c r="A147" s="11">
        <v>9450</v>
      </c>
      <c r="B147" s="12"/>
      <c r="C147" s="12"/>
      <c r="D147" s="12"/>
      <c r="E147" s="12"/>
      <c r="F147" s="12"/>
      <c r="G147" s="12"/>
    </row>
    <row r="148" spans="1:7" x14ac:dyDescent="0.25">
      <c r="A148" s="11">
        <v>9460</v>
      </c>
      <c r="B148" s="12"/>
      <c r="C148" s="12"/>
      <c r="D148" s="12"/>
      <c r="E148" s="12"/>
      <c r="F148" s="12"/>
      <c r="G148" s="12"/>
    </row>
  </sheetData>
  <mergeCells count="10">
    <mergeCell ref="F31:F33"/>
    <mergeCell ref="G30:G33"/>
    <mergeCell ref="C30:D30"/>
    <mergeCell ref="C28:E28"/>
    <mergeCell ref="A5:C5"/>
    <mergeCell ref="B30:B33"/>
    <mergeCell ref="A30:A33"/>
    <mergeCell ref="C31:C33"/>
    <mergeCell ref="D31:D33"/>
    <mergeCell ref="E31:E33"/>
  </mergeCells>
  <pageMargins left="0.25" right="0.25"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1"/>
  <sheetViews>
    <sheetView zoomScaleNormal="100" workbookViewId="0">
      <selection activeCell="G29" sqref="G29"/>
    </sheetView>
  </sheetViews>
  <sheetFormatPr defaultRowHeight="15" x14ac:dyDescent="0.25"/>
  <cols>
    <col min="2" max="2" width="36.7109375" style="48" customWidth="1"/>
    <col min="3" max="3" width="10" customWidth="1"/>
    <col min="4" max="4" width="8.140625" bestFit="1" customWidth="1"/>
  </cols>
  <sheetData>
    <row r="1" spans="1:5" x14ac:dyDescent="0.25">
      <c r="A1" s="91" t="s">
        <v>91</v>
      </c>
      <c r="B1" s="91" t="s">
        <v>92</v>
      </c>
    </row>
    <row r="2" spans="1:5" x14ac:dyDescent="0.25">
      <c r="A2" s="91">
        <v>0</v>
      </c>
      <c r="B2" s="91" t="s">
        <v>487</v>
      </c>
    </row>
    <row r="3" spans="1:5" x14ac:dyDescent="0.25">
      <c r="A3" s="91">
        <v>1001</v>
      </c>
      <c r="B3" s="91" t="s">
        <v>93</v>
      </c>
      <c r="C3" s="48"/>
    </row>
    <row r="4" spans="1:5" x14ac:dyDescent="0.25">
      <c r="A4" s="91">
        <v>1002</v>
      </c>
      <c r="B4" s="91" t="s">
        <v>94</v>
      </c>
      <c r="C4" s="48"/>
    </row>
    <row r="5" spans="1:5" x14ac:dyDescent="0.25">
      <c r="A5" s="91">
        <v>2001</v>
      </c>
      <c r="B5" s="91" t="s">
        <v>95</v>
      </c>
      <c r="C5" s="48"/>
      <c r="E5" s="51"/>
    </row>
    <row r="6" spans="1:5" x14ac:dyDescent="0.25">
      <c r="A6" s="91">
        <v>2002</v>
      </c>
      <c r="B6" s="91" t="s">
        <v>96</v>
      </c>
      <c r="C6" s="48"/>
      <c r="E6" s="51"/>
    </row>
    <row r="7" spans="1:5" x14ac:dyDescent="0.25">
      <c r="A7" s="91">
        <v>2003</v>
      </c>
      <c r="B7" s="91" t="s">
        <v>97</v>
      </c>
      <c r="C7" s="48"/>
      <c r="E7" s="51"/>
    </row>
    <row r="8" spans="1:5" x14ac:dyDescent="0.25">
      <c r="A8" s="91">
        <v>2004</v>
      </c>
      <c r="B8" s="91" t="s">
        <v>448</v>
      </c>
      <c r="C8" s="48"/>
      <c r="E8" s="51"/>
    </row>
    <row r="9" spans="1:5" x14ac:dyDescent="0.25">
      <c r="A9" s="91">
        <v>2005</v>
      </c>
      <c r="B9" s="91" t="s">
        <v>449</v>
      </c>
      <c r="C9" s="48"/>
      <c r="E9" s="51"/>
    </row>
    <row r="10" spans="1:5" x14ac:dyDescent="0.25">
      <c r="A10" s="91">
        <v>2006</v>
      </c>
      <c r="B10" s="91" t="s">
        <v>98</v>
      </c>
      <c r="C10" s="48"/>
      <c r="E10" s="51"/>
    </row>
    <row r="11" spans="1:5" x14ac:dyDescent="0.25">
      <c r="A11" s="91">
        <v>2008</v>
      </c>
      <c r="B11" s="91" t="s">
        <v>99</v>
      </c>
      <c r="C11" s="48"/>
      <c r="E11" s="51"/>
    </row>
    <row r="12" spans="1:5" x14ac:dyDescent="0.25">
      <c r="A12" s="91">
        <v>3001</v>
      </c>
      <c r="B12" s="91" t="s">
        <v>100</v>
      </c>
      <c r="C12" s="48"/>
      <c r="E12" s="51"/>
    </row>
    <row r="13" spans="1:5" x14ac:dyDescent="0.25">
      <c r="A13" s="91">
        <v>3002</v>
      </c>
      <c r="B13" s="91" t="s">
        <v>101</v>
      </c>
      <c r="C13" s="48"/>
      <c r="E13" s="51"/>
    </row>
    <row r="14" spans="1:5" x14ac:dyDescent="0.25">
      <c r="A14" s="91">
        <v>3003</v>
      </c>
      <c r="B14" s="91" t="s">
        <v>102</v>
      </c>
      <c r="C14" s="48"/>
      <c r="E14" s="51"/>
    </row>
    <row r="15" spans="1:5" x14ac:dyDescent="0.25">
      <c r="A15" s="91">
        <v>3004</v>
      </c>
      <c r="B15" s="91" t="s">
        <v>103</v>
      </c>
      <c r="C15" s="48"/>
      <c r="E15" s="51"/>
    </row>
    <row r="16" spans="1:5" x14ac:dyDescent="0.25">
      <c r="A16" s="91">
        <v>4001</v>
      </c>
      <c r="B16" s="91" t="s">
        <v>104</v>
      </c>
      <c r="C16" s="48"/>
      <c r="E16" s="51"/>
    </row>
    <row r="17" spans="1:5" x14ac:dyDescent="0.25">
      <c r="A17" s="91">
        <v>4003</v>
      </c>
      <c r="B17" s="91" t="s">
        <v>105</v>
      </c>
      <c r="C17" s="48"/>
      <c r="E17" s="51"/>
    </row>
    <row r="18" spans="1:5" x14ac:dyDescent="0.25">
      <c r="A18" s="91">
        <v>4004</v>
      </c>
      <c r="B18" s="91" t="s">
        <v>106</v>
      </c>
      <c r="C18" s="48"/>
      <c r="E18" s="51"/>
    </row>
    <row r="19" spans="1:5" x14ac:dyDescent="0.25">
      <c r="A19" s="91">
        <v>4005</v>
      </c>
      <c r="B19" s="91" t="s">
        <v>107</v>
      </c>
      <c r="C19" s="48"/>
      <c r="E19" s="51"/>
    </row>
    <row r="20" spans="1:5" x14ac:dyDescent="0.25">
      <c r="A20" s="91">
        <v>5001</v>
      </c>
      <c r="B20" s="91" t="s">
        <v>108</v>
      </c>
      <c r="C20" s="48"/>
      <c r="E20" s="51"/>
    </row>
    <row r="21" spans="1:5" x14ac:dyDescent="0.25">
      <c r="A21" s="91">
        <v>5002</v>
      </c>
      <c r="B21" s="91" t="s">
        <v>109</v>
      </c>
      <c r="C21" s="48"/>
      <c r="E21" s="51"/>
    </row>
    <row r="22" spans="1:5" x14ac:dyDescent="0.25">
      <c r="A22" s="91">
        <v>5003</v>
      </c>
      <c r="B22" s="91" t="s">
        <v>110</v>
      </c>
      <c r="C22" s="48"/>
      <c r="E22" s="51"/>
    </row>
    <row r="23" spans="1:5" x14ac:dyDescent="0.25">
      <c r="A23" s="91">
        <v>6001</v>
      </c>
      <c r="B23" s="91" t="s">
        <v>111</v>
      </c>
      <c r="C23" s="48"/>
      <c r="E23" s="51"/>
    </row>
    <row r="24" spans="1:5" x14ac:dyDescent="0.25">
      <c r="A24" s="91">
        <v>6003</v>
      </c>
      <c r="B24" s="91" t="s">
        <v>450</v>
      </c>
      <c r="C24" s="48"/>
      <c r="E24" s="51"/>
    </row>
    <row r="25" spans="1:5" x14ac:dyDescent="0.25">
      <c r="A25" s="91">
        <v>7001</v>
      </c>
      <c r="B25" s="91" t="s">
        <v>112</v>
      </c>
      <c r="C25" s="48"/>
      <c r="E25" s="51"/>
    </row>
    <row r="26" spans="1:5" x14ac:dyDescent="0.25">
      <c r="A26" s="91">
        <v>7002</v>
      </c>
      <c r="B26" s="91" t="s">
        <v>113</v>
      </c>
      <c r="C26" s="48"/>
      <c r="E26" s="51"/>
    </row>
    <row r="27" spans="1:5" x14ac:dyDescent="0.25">
      <c r="A27" s="91">
        <v>7003</v>
      </c>
      <c r="B27" s="91" t="s">
        <v>114</v>
      </c>
      <c r="C27" s="48"/>
      <c r="E27" s="51"/>
    </row>
    <row r="28" spans="1:5" x14ac:dyDescent="0.25">
      <c r="A28" s="91">
        <v>7004</v>
      </c>
      <c r="B28" s="91" t="s">
        <v>115</v>
      </c>
      <c r="C28" s="48"/>
      <c r="E28" s="51"/>
    </row>
    <row r="29" spans="1:5" x14ac:dyDescent="0.25">
      <c r="A29" s="91">
        <v>7005</v>
      </c>
      <c r="B29" s="91" t="s">
        <v>116</v>
      </c>
      <c r="C29" s="48"/>
      <c r="E29" s="51"/>
    </row>
    <row r="30" spans="1:5" x14ac:dyDescent="0.25">
      <c r="A30" s="91">
        <v>8001</v>
      </c>
      <c r="B30" s="91" t="s">
        <v>117</v>
      </c>
      <c r="C30" s="48"/>
      <c r="E30" s="51"/>
    </row>
    <row r="31" spans="1:5" x14ac:dyDescent="0.25">
      <c r="A31" s="91">
        <v>8002</v>
      </c>
      <c r="B31" s="91" t="s">
        <v>118</v>
      </c>
      <c r="C31" s="48"/>
      <c r="E31" s="51"/>
    </row>
    <row r="32" spans="1:5" x14ac:dyDescent="0.25">
      <c r="A32" s="91">
        <v>8003</v>
      </c>
      <c r="B32" s="91" t="s">
        <v>119</v>
      </c>
      <c r="C32" s="48"/>
    </row>
    <row r="33" spans="1:3" x14ac:dyDescent="0.25">
      <c r="A33" s="91">
        <v>8004</v>
      </c>
      <c r="B33" s="91" t="s">
        <v>120</v>
      </c>
      <c r="C33" s="48"/>
    </row>
    <row r="34" spans="1:3" x14ac:dyDescent="0.25">
      <c r="A34" s="91">
        <v>9001</v>
      </c>
      <c r="B34" s="91" t="s">
        <v>121</v>
      </c>
      <c r="C34" s="48"/>
    </row>
    <row r="35" spans="1:3" x14ac:dyDescent="0.25">
      <c r="A35" s="91">
        <v>9003</v>
      </c>
      <c r="B35" s="91" t="s">
        <v>122</v>
      </c>
      <c r="C35" s="48"/>
    </row>
    <row r="36" spans="1:3" x14ac:dyDescent="0.25">
      <c r="A36" s="91">
        <v>9004</v>
      </c>
      <c r="B36" s="91" t="s">
        <v>123</v>
      </c>
      <c r="C36" s="48"/>
    </row>
    <row r="37" spans="1:3" x14ac:dyDescent="0.25">
      <c r="A37" s="91">
        <v>10001</v>
      </c>
      <c r="B37" s="91" t="s">
        <v>124</v>
      </c>
      <c r="C37" s="48"/>
    </row>
    <row r="38" spans="1:3" x14ac:dyDescent="0.25">
      <c r="A38" s="91">
        <v>10002</v>
      </c>
      <c r="B38" s="91" t="s">
        <v>125</v>
      </c>
      <c r="C38" s="48"/>
    </row>
    <row r="39" spans="1:3" x14ac:dyDescent="0.25">
      <c r="A39" s="91">
        <v>10003</v>
      </c>
      <c r="B39" s="91" t="s">
        <v>126</v>
      </c>
      <c r="C39" s="48"/>
    </row>
    <row r="40" spans="1:3" x14ac:dyDescent="0.25">
      <c r="A40" s="91">
        <v>11001</v>
      </c>
      <c r="B40" s="91" t="s">
        <v>127</v>
      </c>
      <c r="C40" s="48"/>
    </row>
    <row r="41" spans="1:3" x14ac:dyDescent="0.25">
      <c r="A41" s="91">
        <v>11002</v>
      </c>
      <c r="B41" s="91" t="s">
        <v>451</v>
      </c>
      <c r="C41" s="48"/>
    </row>
    <row r="42" spans="1:3" x14ac:dyDescent="0.25">
      <c r="A42" s="91">
        <v>12001</v>
      </c>
      <c r="B42" s="91" t="s">
        <v>128</v>
      </c>
      <c r="C42" s="48"/>
    </row>
    <row r="43" spans="1:3" x14ac:dyDescent="0.25">
      <c r="A43" s="91">
        <v>12002</v>
      </c>
      <c r="B43" s="91" t="s">
        <v>129</v>
      </c>
      <c r="C43" s="48"/>
    </row>
    <row r="44" spans="1:3" x14ac:dyDescent="0.25">
      <c r="A44" s="91">
        <v>13001</v>
      </c>
      <c r="B44" s="91" t="s">
        <v>452</v>
      </c>
      <c r="C44" s="48"/>
    </row>
    <row r="45" spans="1:3" x14ac:dyDescent="0.25">
      <c r="A45" s="91">
        <v>13003</v>
      </c>
      <c r="B45" s="91" t="s">
        <v>130</v>
      </c>
      <c r="C45" s="48"/>
    </row>
    <row r="46" spans="1:3" x14ac:dyDescent="0.25">
      <c r="A46" s="91">
        <v>13004</v>
      </c>
      <c r="B46" s="91" t="s">
        <v>131</v>
      </c>
      <c r="C46" s="48"/>
    </row>
    <row r="47" spans="1:3" x14ac:dyDescent="0.25">
      <c r="A47" s="91">
        <v>13005</v>
      </c>
      <c r="B47" s="91" t="s">
        <v>132</v>
      </c>
      <c r="C47" s="48"/>
    </row>
    <row r="48" spans="1:3" x14ac:dyDescent="0.25">
      <c r="A48" s="91">
        <v>14001</v>
      </c>
      <c r="B48" s="91" t="s">
        <v>133</v>
      </c>
      <c r="C48" s="48"/>
    </row>
    <row r="49" spans="1:3" x14ac:dyDescent="0.25">
      <c r="A49" s="91">
        <v>14002</v>
      </c>
      <c r="B49" s="91" t="s">
        <v>134</v>
      </c>
      <c r="C49" s="48"/>
    </row>
    <row r="50" spans="1:3" ht="30" x14ac:dyDescent="0.25">
      <c r="A50" s="91">
        <v>14003</v>
      </c>
      <c r="B50" s="91" t="s">
        <v>453</v>
      </c>
      <c r="C50" s="48"/>
    </row>
    <row r="51" spans="1:3" x14ac:dyDescent="0.25">
      <c r="A51" s="91">
        <v>14004</v>
      </c>
      <c r="B51" s="91" t="s">
        <v>135</v>
      </c>
      <c r="C51" s="48"/>
    </row>
    <row r="52" spans="1:3" x14ac:dyDescent="0.25">
      <c r="A52" s="91">
        <v>15002</v>
      </c>
      <c r="B52" s="91" t="s">
        <v>136</v>
      </c>
      <c r="C52" s="48"/>
    </row>
    <row r="53" spans="1:3" x14ac:dyDescent="0.25">
      <c r="A53" s="91">
        <v>16001</v>
      </c>
      <c r="B53" s="91" t="s">
        <v>137</v>
      </c>
      <c r="C53" s="48"/>
    </row>
    <row r="54" spans="1:3" x14ac:dyDescent="0.25">
      <c r="A54" s="91">
        <v>17001</v>
      </c>
      <c r="B54" s="91" t="s">
        <v>138</v>
      </c>
      <c r="C54" s="48"/>
    </row>
    <row r="55" spans="1:3" x14ac:dyDescent="0.25">
      <c r="A55" s="91">
        <v>17003</v>
      </c>
      <c r="B55" s="91" t="s">
        <v>139</v>
      </c>
      <c r="C55" s="48"/>
    </row>
    <row r="56" spans="1:3" x14ac:dyDescent="0.25">
      <c r="A56" s="91">
        <v>17004</v>
      </c>
      <c r="B56" s="91" t="s">
        <v>140</v>
      </c>
      <c r="C56" s="48"/>
    </row>
    <row r="57" spans="1:3" x14ac:dyDescent="0.25">
      <c r="A57" s="91">
        <v>18001</v>
      </c>
      <c r="B57" s="91" t="s">
        <v>141</v>
      </c>
      <c r="C57" s="48"/>
    </row>
    <row r="58" spans="1:3" x14ac:dyDescent="0.25">
      <c r="A58" s="91">
        <v>18002</v>
      </c>
      <c r="B58" s="91" t="s">
        <v>142</v>
      </c>
      <c r="C58" s="48"/>
    </row>
    <row r="59" spans="1:3" x14ac:dyDescent="0.25">
      <c r="A59" s="91">
        <v>18003</v>
      </c>
      <c r="B59" s="91" t="s">
        <v>143</v>
      </c>
      <c r="C59" s="48"/>
    </row>
    <row r="60" spans="1:3" x14ac:dyDescent="0.25">
      <c r="A60" s="91">
        <v>19001</v>
      </c>
      <c r="B60" s="91" t="s">
        <v>144</v>
      </c>
      <c r="C60" s="48"/>
    </row>
    <row r="61" spans="1:3" x14ac:dyDescent="0.25">
      <c r="A61" s="91">
        <v>19002</v>
      </c>
      <c r="B61" s="91" t="s">
        <v>145</v>
      </c>
      <c r="C61" s="48"/>
    </row>
    <row r="62" spans="1:3" x14ac:dyDescent="0.25">
      <c r="A62" s="91">
        <v>19003</v>
      </c>
      <c r="B62" s="91" t="s">
        <v>146</v>
      </c>
      <c r="C62" s="48"/>
    </row>
    <row r="63" spans="1:3" x14ac:dyDescent="0.25">
      <c r="A63" s="91">
        <v>19005</v>
      </c>
      <c r="B63" s="91" t="s">
        <v>147</v>
      </c>
      <c r="C63" s="48"/>
    </row>
    <row r="64" spans="1:3" x14ac:dyDescent="0.25">
      <c r="A64" s="91">
        <v>19007</v>
      </c>
      <c r="B64" s="91" t="s">
        <v>148</v>
      </c>
      <c r="C64" s="48"/>
    </row>
    <row r="65" spans="1:3" x14ac:dyDescent="0.25">
      <c r="A65" s="91">
        <v>19008</v>
      </c>
      <c r="B65" s="91" t="s">
        <v>149</v>
      </c>
      <c r="C65" s="48"/>
    </row>
    <row r="66" spans="1:3" x14ac:dyDescent="0.25">
      <c r="A66" s="91">
        <v>19009</v>
      </c>
      <c r="B66" s="91" t="s">
        <v>150</v>
      </c>
      <c r="C66" s="48"/>
    </row>
    <row r="67" spans="1:3" x14ac:dyDescent="0.25">
      <c r="A67" s="91">
        <v>19010</v>
      </c>
      <c r="B67" s="91" t="s">
        <v>151</v>
      </c>
      <c r="C67" s="48"/>
    </row>
    <row r="68" spans="1:3" x14ac:dyDescent="0.25">
      <c r="A68" s="91">
        <v>19011</v>
      </c>
      <c r="B68" s="91" t="s">
        <v>152</v>
      </c>
      <c r="C68" s="48"/>
    </row>
    <row r="69" spans="1:3" x14ac:dyDescent="0.25">
      <c r="A69" s="91">
        <v>20001</v>
      </c>
      <c r="B69" s="91" t="s">
        <v>153</v>
      </c>
      <c r="C69" s="48"/>
    </row>
    <row r="70" spans="1:3" x14ac:dyDescent="0.25">
      <c r="A70" s="91">
        <v>20002</v>
      </c>
      <c r="B70" s="91" t="s">
        <v>154</v>
      </c>
      <c r="C70" s="48"/>
    </row>
    <row r="71" spans="1:3" x14ac:dyDescent="0.25">
      <c r="A71" s="91">
        <v>21001</v>
      </c>
      <c r="B71" s="91" t="s">
        <v>155</v>
      </c>
      <c r="C71" s="48"/>
    </row>
    <row r="72" spans="1:3" x14ac:dyDescent="0.25">
      <c r="A72" s="91">
        <v>21002</v>
      </c>
      <c r="B72" s="91" t="s">
        <v>156</v>
      </c>
      <c r="C72" s="48"/>
    </row>
    <row r="73" spans="1:3" x14ac:dyDescent="0.25">
      <c r="A73" s="91">
        <v>21003</v>
      </c>
      <c r="B73" s="91" t="s">
        <v>157</v>
      </c>
      <c r="C73" s="48"/>
    </row>
    <row r="74" spans="1:3" x14ac:dyDescent="0.25">
      <c r="A74" s="91">
        <v>21004</v>
      </c>
      <c r="B74" s="91" t="s">
        <v>454</v>
      </c>
      <c r="C74" s="48"/>
    </row>
    <row r="75" spans="1:3" x14ac:dyDescent="0.25">
      <c r="A75" s="91">
        <v>22001</v>
      </c>
      <c r="B75" s="91" t="s">
        <v>158</v>
      </c>
      <c r="C75" s="48"/>
    </row>
    <row r="76" spans="1:3" x14ac:dyDescent="0.25">
      <c r="A76" s="91">
        <v>22003</v>
      </c>
      <c r="B76" s="91" t="s">
        <v>159</v>
      </c>
      <c r="C76" s="48"/>
    </row>
    <row r="77" spans="1:3" x14ac:dyDescent="0.25">
      <c r="A77" s="91">
        <v>23001</v>
      </c>
      <c r="B77" s="91" t="s">
        <v>160</v>
      </c>
      <c r="C77" s="48"/>
    </row>
    <row r="78" spans="1:3" x14ac:dyDescent="0.25">
      <c r="A78" s="91">
        <v>23002</v>
      </c>
      <c r="B78" s="91" t="s">
        <v>161</v>
      </c>
      <c r="C78" s="48"/>
    </row>
    <row r="79" spans="1:3" x14ac:dyDescent="0.25">
      <c r="A79" s="91">
        <v>23003</v>
      </c>
      <c r="B79" s="91" t="s">
        <v>110</v>
      </c>
      <c r="C79" s="48"/>
    </row>
    <row r="80" spans="1:3" x14ac:dyDescent="0.25">
      <c r="A80" s="91">
        <v>23004</v>
      </c>
      <c r="B80" s="91" t="s">
        <v>162</v>
      </c>
      <c r="C80" s="48"/>
    </row>
    <row r="81" spans="1:3" x14ac:dyDescent="0.25">
      <c r="A81" s="91">
        <v>23005</v>
      </c>
      <c r="B81" s="91" t="s">
        <v>163</v>
      </c>
      <c r="C81" s="48"/>
    </row>
    <row r="82" spans="1:3" x14ac:dyDescent="0.25">
      <c r="A82" s="91">
        <v>23007</v>
      </c>
      <c r="B82" s="91" t="s">
        <v>164</v>
      </c>
      <c r="C82" s="48"/>
    </row>
    <row r="83" spans="1:3" x14ac:dyDescent="0.25">
      <c r="A83" s="91">
        <v>24001</v>
      </c>
      <c r="B83" s="91" t="s">
        <v>165</v>
      </c>
      <c r="C83" s="48"/>
    </row>
    <row r="84" spans="1:3" x14ac:dyDescent="0.25">
      <c r="A84" s="91">
        <v>24002</v>
      </c>
      <c r="B84" s="91" t="s">
        <v>166</v>
      </c>
      <c r="C84" s="48"/>
    </row>
    <row r="85" spans="1:3" x14ac:dyDescent="0.25">
      <c r="A85" s="91">
        <v>24004</v>
      </c>
      <c r="B85" s="91" t="s">
        <v>167</v>
      </c>
      <c r="C85" s="48"/>
    </row>
    <row r="86" spans="1:3" x14ac:dyDescent="0.25">
      <c r="A86" s="91">
        <v>25001</v>
      </c>
      <c r="B86" s="91" t="s">
        <v>168</v>
      </c>
      <c r="C86" s="48"/>
    </row>
    <row r="87" spans="1:3" x14ac:dyDescent="0.25">
      <c r="A87" s="91">
        <v>25003</v>
      </c>
      <c r="B87" s="91" t="s">
        <v>169</v>
      </c>
      <c r="C87" s="48"/>
    </row>
    <row r="88" spans="1:3" x14ac:dyDescent="0.25">
      <c r="A88" s="91">
        <v>25004</v>
      </c>
      <c r="B88" s="91" t="s">
        <v>168</v>
      </c>
      <c r="C88" s="48"/>
    </row>
    <row r="89" spans="1:3" x14ac:dyDescent="0.25">
      <c r="A89" s="91">
        <v>25005</v>
      </c>
      <c r="B89" s="91" t="s">
        <v>170</v>
      </c>
      <c r="C89" s="48"/>
    </row>
    <row r="90" spans="1:3" x14ac:dyDescent="0.25">
      <c r="A90" s="91">
        <v>25006</v>
      </c>
      <c r="B90" s="91" t="s">
        <v>455</v>
      </c>
      <c r="C90" s="48"/>
    </row>
    <row r="91" spans="1:3" x14ac:dyDescent="0.25">
      <c r="A91" s="91">
        <v>25007</v>
      </c>
      <c r="B91" s="91" t="s">
        <v>171</v>
      </c>
      <c r="C91" s="48"/>
    </row>
    <row r="92" spans="1:3" x14ac:dyDescent="0.25">
      <c r="A92" s="91">
        <v>25008</v>
      </c>
      <c r="B92" s="91" t="s">
        <v>172</v>
      </c>
      <c r="C92" s="48"/>
    </row>
    <row r="93" spans="1:3" x14ac:dyDescent="0.25">
      <c r="A93" s="91">
        <v>25009</v>
      </c>
      <c r="B93" s="91" t="s">
        <v>173</v>
      </c>
      <c r="C93" s="48"/>
    </row>
    <row r="94" spans="1:3" x14ac:dyDescent="0.25">
      <c r="A94" s="91">
        <v>26003</v>
      </c>
      <c r="B94" s="91" t="s">
        <v>174</v>
      </c>
      <c r="C94" s="48"/>
    </row>
    <row r="95" spans="1:3" x14ac:dyDescent="0.25">
      <c r="A95" s="91">
        <v>27001</v>
      </c>
      <c r="B95" s="91" t="s">
        <v>175</v>
      </c>
      <c r="C95" s="48"/>
    </row>
    <row r="96" spans="1:3" x14ac:dyDescent="0.25">
      <c r="A96" s="91">
        <v>27002</v>
      </c>
      <c r="B96" s="91" t="s">
        <v>456</v>
      </c>
      <c r="C96" s="48"/>
    </row>
    <row r="97" spans="1:3" x14ac:dyDescent="0.25">
      <c r="A97" s="91">
        <v>27004</v>
      </c>
      <c r="B97" s="91" t="s">
        <v>457</v>
      </c>
      <c r="C97" s="48"/>
    </row>
    <row r="98" spans="1:3" x14ac:dyDescent="0.25">
      <c r="A98" s="91">
        <v>27005</v>
      </c>
      <c r="B98" s="91" t="s">
        <v>176</v>
      </c>
      <c r="C98" s="48"/>
    </row>
    <row r="99" spans="1:3" x14ac:dyDescent="0.25">
      <c r="A99" s="91">
        <v>27007</v>
      </c>
      <c r="B99" s="91" t="s">
        <v>177</v>
      </c>
      <c r="C99" s="48"/>
    </row>
    <row r="100" spans="1:3" x14ac:dyDescent="0.25">
      <c r="A100" s="91">
        <v>27013</v>
      </c>
      <c r="B100" s="91" t="s">
        <v>178</v>
      </c>
      <c r="C100" s="48"/>
    </row>
    <row r="101" spans="1:3" x14ac:dyDescent="0.25">
      <c r="A101" s="91">
        <v>27014</v>
      </c>
      <c r="B101" s="91" t="s">
        <v>179</v>
      </c>
      <c r="C101" s="48"/>
    </row>
    <row r="102" spans="1:3" x14ac:dyDescent="0.25">
      <c r="A102" s="91">
        <v>27015</v>
      </c>
      <c r="B102" s="91" t="s">
        <v>458</v>
      </c>
      <c r="C102" s="48"/>
    </row>
    <row r="103" spans="1:3" x14ac:dyDescent="0.25">
      <c r="A103" s="91">
        <v>27017</v>
      </c>
      <c r="B103" s="91" t="s">
        <v>180</v>
      </c>
      <c r="C103" s="48"/>
    </row>
    <row r="104" spans="1:3" x14ac:dyDescent="0.25">
      <c r="A104" s="91">
        <v>27018</v>
      </c>
      <c r="B104" s="91" t="s">
        <v>181</v>
      </c>
      <c r="C104" s="48"/>
    </row>
    <row r="105" spans="1:3" x14ac:dyDescent="0.25">
      <c r="A105" s="91">
        <v>27020</v>
      </c>
      <c r="B105" s="91" t="s">
        <v>182</v>
      </c>
      <c r="C105" s="48"/>
    </row>
    <row r="106" spans="1:3" x14ac:dyDescent="0.25">
      <c r="A106" s="91">
        <v>27021</v>
      </c>
      <c r="B106" s="91" t="s">
        <v>183</v>
      </c>
      <c r="C106" s="48"/>
    </row>
    <row r="107" spans="1:3" x14ac:dyDescent="0.25">
      <c r="A107" s="91">
        <v>27022</v>
      </c>
      <c r="B107" s="91" t="s">
        <v>184</v>
      </c>
      <c r="C107" s="48"/>
    </row>
    <row r="108" spans="1:3" x14ac:dyDescent="0.25">
      <c r="A108" s="91">
        <v>27025</v>
      </c>
      <c r="B108" s="91" t="s">
        <v>185</v>
      </c>
      <c r="C108" s="48"/>
    </row>
    <row r="109" spans="1:3" x14ac:dyDescent="0.25">
      <c r="A109" s="91">
        <v>27026</v>
      </c>
      <c r="B109" s="91" t="s">
        <v>186</v>
      </c>
      <c r="C109" s="48"/>
    </row>
    <row r="110" spans="1:3" x14ac:dyDescent="0.25">
      <c r="A110" s="91">
        <v>27027</v>
      </c>
      <c r="B110" s="91" t="s">
        <v>187</v>
      </c>
      <c r="C110" s="48"/>
    </row>
    <row r="111" spans="1:3" x14ac:dyDescent="0.25">
      <c r="A111" s="91">
        <v>27033</v>
      </c>
      <c r="B111" s="91" t="s">
        <v>188</v>
      </c>
      <c r="C111" s="48"/>
    </row>
    <row r="112" spans="1:3" x14ac:dyDescent="0.25">
      <c r="A112" s="91">
        <v>27034</v>
      </c>
      <c r="B112" s="91" t="s">
        <v>189</v>
      </c>
      <c r="C112" s="48"/>
    </row>
    <row r="113" spans="1:3" x14ac:dyDescent="0.25">
      <c r="A113" s="91">
        <v>27035</v>
      </c>
      <c r="B113" s="91" t="s">
        <v>190</v>
      </c>
      <c r="C113" s="48"/>
    </row>
    <row r="114" spans="1:3" x14ac:dyDescent="0.25">
      <c r="A114" s="91">
        <v>27037</v>
      </c>
      <c r="B114" s="91" t="s">
        <v>459</v>
      </c>
      <c r="C114" s="48"/>
    </row>
    <row r="115" spans="1:3" x14ac:dyDescent="0.25">
      <c r="A115" s="91">
        <v>27038</v>
      </c>
      <c r="B115" s="91" t="s">
        <v>191</v>
      </c>
      <c r="C115" s="48"/>
    </row>
    <row r="116" spans="1:3" x14ac:dyDescent="0.25">
      <c r="A116" s="91">
        <v>27039</v>
      </c>
      <c r="B116" s="91" t="s">
        <v>192</v>
      </c>
      <c r="C116" s="48"/>
    </row>
    <row r="117" spans="1:3" x14ac:dyDescent="0.25">
      <c r="A117" s="91">
        <v>27040</v>
      </c>
      <c r="B117" s="91" t="s">
        <v>193</v>
      </c>
      <c r="C117" s="48"/>
    </row>
    <row r="118" spans="1:3" x14ac:dyDescent="0.25">
      <c r="A118" s="91">
        <v>27041</v>
      </c>
      <c r="B118" s="91" t="s">
        <v>194</v>
      </c>
      <c r="C118" s="48"/>
    </row>
    <row r="119" spans="1:3" x14ac:dyDescent="0.25">
      <c r="A119" s="91">
        <v>27042</v>
      </c>
      <c r="B119" s="91" t="s">
        <v>195</v>
      </c>
      <c r="C119" s="48"/>
    </row>
    <row r="120" spans="1:3" x14ac:dyDescent="0.25">
      <c r="A120" s="91">
        <v>27044</v>
      </c>
      <c r="B120" s="91" t="s">
        <v>196</v>
      </c>
      <c r="C120" s="48"/>
    </row>
    <row r="121" spans="1:3" x14ac:dyDescent="0.25">
      <c r="A121" s="91">
        <v>27045</v>
      </c>
      <c r="B121" s="91" t="s">
        <v>197</v>
      </c>
      <c r="C121" s="48"/>
    </row>
    <row r="122" spans="1:3" x14ac:dyDescent="0.25">
      <c r="A122" s="91">
        <v>27046</v>
      </c>
      <c r="B122" s="91" t="s">
        <v>198</v>
      </c>
      <c r="C122" s="48"/>
    </row>
    <row r="123" spans="1:3" x14ac:dyDescent="0.25">
      <c r="A123" s="91">
        <v>27049</v>
      </c>
      <c r="B123" s="91" t="s">
        <v>199</v>
      </c>
      <c r="C123" s="48"/>
    </row>
    <row r="124" spans="1:3" x14ac:dyDescent="0.25">
      <c r="A124" s="91">
        <v>27050</v>
      </c>
      <c r="B124" s="91" t="s">
        <v>200</v>
      </c>
      <c r="C124" s="48"/>
    </row>
    <row r="125" spans="1:3" x14ac:dyDescent="0.25">
      <c r="A125" s="91">
        <v>27052</v>
      </c>
      <c r="B125" s="91" t="s">
        <v>201</v>
      </c>
      <c r="C125" s="48"/>
    </row>
    <row r="126" spans="1:3" x14ac:dyDescent="0.25">
      <c r="A126" s="91">
        <v>27054</v>
      </c>
      <c r="B126" s="91" t="s">
        <v>202</v>
      </c>
      <c r="C126" s="48"/>
    </row>
    <row r="127" spans="1:3" x14ac:dyDescent="0.25">
      <c r="A127" s="91">
        <v>27055</v>
      </c>
      <c r="B127" s="91" t="s">
        <v>203</v>
      </c>
      <c r="C127" s="48"/>
    </row>
    <row r="128" spans="1:3" x14ac:dyDescent="0.25">
      <c r="A128" s="91">
        <v>27056</v>
      </c>
      <c r="B128" s="91" t="s">
        <v>204</v>
      </c>
      <c r="C128" s="48"/>
    </row>
    <row r="129" spans="1:3" x14ac:dyDescent="0.25">
      <c r="A129" s="91">
        <v>27057</v>
      </c>
      <c r="B129" s="91" t="s">
        <v>460</v>
      </c>
      <c r="C129" s="48"/>
    </row>
    <row r="130" spans="1:3" x14ac:dyDescent="0.25">
      <c r="A130" s="91">
        <v>27059</v>
      </c>
      <c r="B130" s="91" t="s">
        <v>205</v>
      </c>
      <c r="C130" s="48"/>
    </row>
    <row r="131" spans="1:3" x14ac:dyDescent="0.25">
      <c r="A131" s="91">
        <v>27060</v>
      </c>
      <c r="B131" s="91" t="s">
        <v>206</v>
      </c>
      <c r="C131" s="48"/>
    </row>
    <row r="132" spans="1:3" x14ac:dyDescent="0.25">
      <c r="A132" s="91">
        <v>27062</v>
      </c>
      <c r="B132" s="91" t="s">
        <v>207</v>
      </c>
      <c r="C132" s="48"/>
    </row>
    <row r="133" spans="1:3" x14ac:dyDescent="0.25">
      <c r="A133" s="91">
        <v>27063</v>
      </c>
      <c r="B133" s="91" t="s">
        <v>208</v>
      </c>
      <c r="C133" s="48"/>
    </row>
    <row r="134" spans="1:3" x14ac:dyDescent="0.25">
      <c r="A134" s="91">
        <v>27066</v>
      </c>
      <c r="B134" s="91" t="s">
        <v>209</v>
      </c>
      <c r="C134" s="48"/>
    </row>
    <row r="135" spans="1:3" x14ac:dyDescent="0.25">
      <c r="A135" s="91">
        <v>27067</v>
      </c>
      <c r="B135" s="91" t="s">
        <v>461</v>
      </c>
      <c r="C135" s="48"/>
    </row>
    <row r="136" spans="1:3" x14ac:dyDescent="0.25">
      <c r="A136" s="91">
        <v>27068</v>
      </c>
      <c r="B136" s="91" t="s">
        <v>210</v>
      </c>
      <c r="C136" s="48"/>
    </row>
    <row r="137" spans="1:3" x14ac:dyDescent="0.25">
      <c r="A137" s="91">
        <v>27070</v>
      </c>
      <c r="B137" s="91" t="s">
        <v>211</v>
      </c>
      <c r="C137" s="48"/>
    </row>
    <row r="138" spans="1:3" x14ac:dyDescent="0.25">
      <c r="A138" s="91">
        <v>27071</v>
      </c>
      <c r="B138" s="91" t="s">
        <v>212</v>
      </c>
      <c r="C138" s="48"/>
    </row>
    <row r="139" spans="1:3" x14ac:dyDescent="0.25">
      <c r="A139" s="91">
        <v>27072</v>
      </c>
      <c r="B139" s="91" t="s">
        <v>213</v>
      </c>
      <c r="C139" s="48"/>
    </row>
    <row r="140" spans="1:3" x14ac:dyDescent="0.25">
      <c r="A140" s="91">
        <v>27074</v>
      </c>
      <c r="B140" s="91" t="s">
        <v>214</v>
      </c>
      <c r="C140" s="48"/>
    </row>
    <row r="141" spans="1:3" x14ac:dyDescent="0.25">
      <c r="A141" s="91">
        <v>27075</v>
      </c>
      <c r="B141" s="91" t="s">
        <v>215</v>
      </c>
      <c r="C141" s="48"/>
    </row>
    <row r="142" spans="1:3" x14ac:dyDescent="0.25">
      <c r="A142" s="91">
        <v>27076</v>
      </c>
      <c r="B142" s="91" t="s">
        <v>216</v>
      </c>
      <c r="C142" s="48"/>
    </row>
    <row r="143" spans="1:3" x14ac:dyDescent="0.25">
      <c r="A143" s="91">
        <v>27077</v>
      </c>
      <c r="B143" s="91" t="s">
        <v>462</v>
      </c>
      <c r="C143" s="48"/>
    </row>
    <row r="144" spans="1:3" x14ac:dyDescent="0.25">
      <c r="A144" s="91">
        <v>27090</v>
      </c>
      <c r="B144" s="91" t="s">
        <v>217</v>
      </c>
      <c r="C144" s="48"/>
    </row>
    <row r="145" spans="1:3" x14ac:dyDescent="0.25">
      <c r="A145" s="91">
        <v>27092</v>
      </c>
      <c r="B145" s="91" t="s">
        <v>218</v>
      </c>
      <c r="C145" s="48"/>
    </row>
    <row r="146" spans="1:3" x14ac:dyDescent="0.25">
      <c r="A146" s="91">
        <v>27093</v>
      </c>
      <c r="B146" s="91" t="s">
        <v>219</v>
      </c>
      <c r="C146" s="48"/>
    </row>
    <row r="147" spans="1:3" x14ac:dyDescent="0.25">
      <c r="A147" s="91">
        <v>27094</v>
      </c>
      <c r="B147" s="91" t="s">
        <v>220</v>
      </c>
      <c r="C147" s="48"/>
    </row>
    <row r="148" spans="1:3" x14ac:dyDescent="0.25">
      <c r="A148" s="91">
        <v>27095</v>
      </c>
      <c r="B148" s="91" t="s">
        <v>463</v>
      </c>
      <c r="C148" s="48"/>
    </row>
    <row r="149" spans="1:3" x14ac:dyDescent="0.25">
      <c r="A149" s="91">
        <v>28001</v>
      </c>
      <c r="B149" s="91" t="s">
        <v>221</v>
      </c>
      <c r="C149" s="48"/>
    </row>
    <row r="150" spans="1:3" x14ac:dyDescent="0.25">
      <c r="A150" s="91">
        <v>28002</v>
      </c>
      <c r="B150" s="91" t="s">
        <v>222</v>
      </c>
      <c r="C150" s="48"/>
    </row>
    <row r="151" spans="1:3" x14ac:dyDescent="0.25">
      <c r="A151" s="91">
        <v>28003</v>
      </c>
      <c r="B151" s="91" t="s">
        <v>464</v>
      </c>
      <c r="C151" s="48"/>
    </row>
    <row r="152" spans="1:3" x14ac:dyDescent="0.25">
      <c r="A152" s="91">
        <v>28004</v>
      </c>
      <c r="B152" s="91" t="s">
        <v>223</v>
      </c>
      <c r="C152" s="48"/>
    </row>
    <row r="153" spans="1:3" x14ac:dyDescent="0.25">
      <c r="A153" s="91">
        <v>29001</v>
      </c>
      <c r="B153" s="91" t="s">
        <v>224</v>
      </c>
      <c r="C153" s="48"/>
    </row>
    <row r="154" spans="1:3" x14ac:dyDescent="0.25">
      <c r="A154" s="91">
        <v>30001</v>
      </c>
      <c r="B154" s="91" t="s">
        <v>225</v>
      </c>
      <c r="C154" s="48"/>
    </row>
    <row r="155" spans="1:3" x14ac:dyDescent="0.25">
      <c r="A155" s="91">
        <v>30002</v>
      </c>
      <c r="B155" s="91" t="s">
        <v>226</v>
      </c>
      <c r="C155" s="48"/>
    </row>
    <row r="156" spans="1:3" x14ac:dyDescent="0.25">
      <c r="A156" s="91">
        <v>31001</v>
      </c>
      <c r="B156" s="91" t="s">
        <v>227</v>
      </c>
      <c r="C156" s="48"/>
    </row>
    <row r="157" spans="1:3" x14ac:dyDescent="0.25">
      <c r="A157" s="91">
        <v>31003</v>
      </c>
      <c r="B157" s="91" t="s">
        <v>228</v>
      </c>
      <c r="C157" s="48"/>
    </row>
    <row r="158" spans="1:3" x14ac:dyDescent="0.25">
      <c r="A158" s="91">
        <v>31004</v>
      </c>
      <c r="B158" s="91" t="s">
        <v>229</v>
      </c>
      <c r="C158" s="48"/>
    </row>
    <row r="159" spans="1:3" x14ac:dyDescent="0.25">
      <c r="A159" s="91">
        <v>31005</v>
      </c>
      <c r="B159" s="91" t="s">
        <v>230</v>
      </c>
      <c r="C159" s="48"/>
    </row>
    <row r="160" spans="1:3" x14ac:dyDescent="0.25">
      <c r="A160" s="91">
        <v>32001</v>
      </c>
      <c r="B160" s="91" t="s">
        <v>231</v>
      </c>
      <c r="C160" s="48"/>
    </row>
    <row r="161" spans="1:3" x14ac:dyDescent="0.25">
      <c r="A161" s="91">
        <v>32003</v>
      </c>
      <c r="B161" s="91" t="s">
        <v>232</v>
      </c>
      <c r="C161" s="48"/>
    </row>
    <row r="162" spans="1:3" x14ac:dyDescent="0.25">
      <c r="A162" s="91">
        <v>33001</v>
      </c>
      <c r="B162" s="91" t="s">
        <v>233</v>
      </c>
      <c r="C162" s="48"/>
    </row>
    <row r="163" spans="1:3" x14ac:dyDescent="0.25">
      <c r="A163" s="91">
        <v>34001</v>
      </c>
      <c r="B163" s="91" t="s">
        <v>234</v>
      </c>
      <c r="C163" s="48"/>
    </row>
    <row r="164" spans="1:3" x14ac:dyDescent="0.25">
      <c r="A164" s="91">
        <v>34003</v>
      </c>
      <c r="B164" s="91" t="s">
        <v>235</v>
      </c>
      <c r="C164" s="48"/>
    </row>
    <row r="165" spans="1:3" x14ac:dyDescent="0.25">
      <c r="A165" s="91">
        <v>34004</v>
      </c>
      <c r="B165" s="91" t="s">
        <v>236</v>
      </c>
      <c r="C165" s="48"/>
    </row>
    <row r="166" spans="1:3" x14ac:dyDescent="0.25">
      <c r="A166" s="91">
        <v>35001</v>
      </c>
      <c r="B166" s="91" t="s">
        <v>237</v>
      </c>
      <c r="C166" s="48"/>
    </row>
    <row r="167" spans="1:3" x14ac:dyDescent="0.25">
      <c r="A167" s="91">
        <v>35002</v>
      </c>
      <c r="B167" s="91" t="s">
        <v>238</v>
      </c>
      <c r="C167" s="48"/>
    </row>
    <row r="168" spans="1:3" x14ac:dyDescent="0.25">
      <c r="A168" s="91">
        <v>36002</v>
      </c>
      <c r="B168" s="91" t="s">
        <v>239</v>
      </c>
      <c r="C168" s="48"/>
    </row>
    <row r="169" spans="1:3" x14ac:dyDescent="0.25">
      <c r="A169" s="91">
        <v>36003</v>
      </c>
      <c r="B169" s="91" t="s">
        <v>240</v>
      </c>
      <c r="C169" s="48"/>
    </row>
    <row r="170" spans="1:3" x14ac:dyDescent="0.25">
      <c r="A170" s="91">
        <v>37001</v>
      </c>
      <c r="B170" s="91" t="s">
        <v>241</v>
      </c>
      <c r="C170" s="48"/>
    </row>
    <row r="171" spans="1:3" x14ac:dyDescent="0.25">
      <c r="A171" s="91">
        <v>37002</v>
      </c>
      <c r="B171" s="91" t="s">
        <v>242</v>
      </c>
      <c r="C171" s="48"/>
    </row>
    <row r="172" spans="1:3" x14ac:dyDescent="0.25">
      <c r="A172" s="91">
        <v>38002</v>
      </c>
      <c r="B172" s="91" t="s">
        <v>243</v>
      </c>
      <c r="C172" s="48"/>
    </row>
    <row r="173" spans="1:3" x14ac:dyDescent="0.25">
      <c r="A173" s="91">
        <v>39001</v>
      </c>
      <c r="B173" s="91" t="s">
        <v>244</v>
      </c>
      <c r="C173" s="48"/>
    </row>
    <row r="174" spans="1:3" x14ac:dyDescent="0.25">
      <c r="A174" s="91">
        <v>40003</v>
      </c>
      <c r="B174" s="91" t="s">
        <v>245</v>
      </c>
      <c r="C174" s="48"/>
    </row>
    <row r="175" spans="1:3" x14ac:dyDescent="0.25">
      <c r="A175" s="91">
        <v>40004</v>
      </c>
      <c r="B175" s="91" t="s">
        <v>246</v>
      </c>
      <c r="C175" s="48"/>
    </row>
    <row r="176" spans="1:3" x14ac:dyDescent="0.25">
      <c r="A176" s="91">
        <v>41001</v>
      </c>
      <c r="B176" s="91" t="s">
        <v>247</v>
      </c>
      <c r="C176" s="48"/>
    </row>
    <row r="177" spans="1:3" x14ac:dyDescent="0.25">
      <c r="A177" s="91">
        <v>41002</v>
      </c>
      <c r="B177" s="91" t="s">
        <v>248</v>
      </c>
      <c r="C177" s="48"/>
    </row>
    <row r="178" spans="1:3" x14ac:dyDescent="0.25">
      <c r="A178" s="91">
        <v>41003</v>
      </c>
      <c r="B178" s="91" t="s">
        <v>465</v>
      </c>
      <c r="C178" s="48"/>
    </row>
    <row r="179" spans="1:3" x14ac:dyDescent="0.25">
      <c r="A179" s="91">
        <v>42001</v>
      </c>
      <c r="B179" s="91" t="s">
        <v>249</v>
      </c>
      <c r="C179" s="48"/>
    </row>
    <row r="180" spans="1:3" x14ac:dyDescent="0.25">
      <c r="A180" s="91">
        <v>42002</v>
      </c>
      <c r="B180" s="91" t="s">
        <v>250</v>
      </c>
      <c r="C180" s="48"/>
    </row>
    <row r="181" spans="1:3" x14ac:dyDescent="0.25">
      <c r="A181" s="91">
        <v>42003</v>
      </c>
      <c r="B181" s="91" t="s">
        <v>251</v>
      </c>
      <c r="C181" s="48"/>
    </row>
    <row r="182" spans="1:3" x14ac:dyDescent="0.25">
      <c r="A182" s="91">
        <v>42005</v>
      </c>
      <c r="B182" s="91" t="s">
        <v>252</v>
      </c>
      <c r="C182" s="48"/>
    </row>
    <row r="183" spans="1:3" x14ac:dyDescent="0.25">
      <c r="A183" s="91">
        <v>43001</v>
      </c>
      <c r="B183" s="91" t="s">
        <v>253</v>
      </c>
      <c r="C183" s="48"/>
    </row>
    <row r="184" spans="1:3" x14ac:dyDescent="0.25">
      <c r="A184" s="91">
        <v>43002</v>
      </c>
      <c r="B184" s="91" t="s">
        <v>254</v>
      </c>
      <c r="C184" s="48"/>
    </row>
    <row r="185" spans="1:3" x14ac:dyDescent="0.25">
      <c r="A185" s="91">
        <v>43003</v>
      </c>
      <c r="B185" s="91" t="s">
        <v>255</v>
      </c>
      <c r="C185" s="48"/>
    </row>
    <row r="186" spans="1:3" x14ac:dyDescent="0.25">
      <c r="A186" s="91">
        <v>44001</v>
      </c>
      <c r="B186" s="91" t="s">
        <v>256</v>
      </c>
      <c r="C186" s="48"/>
    </row>
    <row r="187" spans="1:3" x14ac:dyDescent="0.25">
      <c r="A187" s="91">
        <v>45001</v>
      </c>
      <c r="B187" s="91" t="s">
        <v>257</v>
      </c>
      <c r="C187" s="48"/>
    </row>
    <row r="188" spans="1:3" x14ac:dyDescent="0.25">
      <c r="A188" s="91">
        <v>46001</v>
      </c>
      <c r="B188" s="91" t="s">
        <v>258</v>
      </c>
      <c r="C188" s="48"/>
    </row>
    <row r="189" spans="1:3" x14ac:dyDescent="0.25">
      <c r="A189" s="91">
        <v>46002</v>
      </c>
      <c r="B189" s="91" t="s">
        <v>259</v>
      </c>
      <c r="C189" s="48"/>
    </row>
    <row r="190" spans="1:3" x14ac:dyDescent="0.25">
      <c r="A190" s="91">
        <v>46003</v>
      </c>
      <c r="B190" s="91" t="s">
        <v>260</v>
      </c>
      <c r="C190" s="48"/>
    </row>
    <row r="191" spans="1:3" x14ac:dyDescent="0.25">
      <c r="A191" s="91">
        <v>46004</v>
      </c>
      <c r="B191" s="91" t="s">
        <v>261</v>
      </c>
      <c r="C191" s="48"/>
    </row>
    <row r="192" spans="1:3" x14ac:dyDescent="0.25">
      <c r="A192" s="91">
        <v>47002</v>
      </c>
      <c r="B192" s="91" t="s">
        <v>466</v>
      </c>
      <c r="C192" s="48"/>
    </row>
    <row r="193" spans="1:3" x14ac:dyDescent="0.25">
      <c r="A193" s="91">
        <v>47003</v>
      </c>
      <c r="B193" s="91" t="s">
        <v>262</v>
      </c>
      <c r="C193" s="48"/>
    </row>
    <row r="194" spans="1:3" x14ac:dyDescent="0.25">
      <c r="A194" s="91">
        <v>47005</v>
      </c>
      <c r="B194" s="91" t="s">
        <v>263</v>
      </c>
      <c r="C194" s="48"/>
    </row>
    <row r="195" spans="1:3" x14ac:dyDescent="0.25">
      <c r="A195" s="91">
        <v>48001</v>
      </c>
      <c r="B195" s="91" t="s">
        <v>264</v>
      </c>
      <c r="C195" s="48"/>
    </row>
    <row r="196" spans="1:3" x14ac:dyDescent="0.25">
      <c r="A196" s="91">
        <v>48002</v>
      </c>
      <c r="B196" s="91" t="s">
        <v>265</v>
      </c>
      <c r="C196" s="48"/>
    </row>
    <row r="197" spans="1:3" x14ac:dyDescent="0.25">
      <c r="A197" s="91">
        <v>48003</v>
      </c>
      <c r="B197" s="91" t="s">
        <v>266</v>
      </c>
      <c r="C197" s="48"/>
    </row>
    <row r="198" spans="1:3" x14ac:dyDescent="0.25">
      <c r="A198" s="91">
        <v>49001</v>
      </c>
      <c r="B198" s="91" t="s">
        <v>267</v>
      </c>
      <c r="C198" s="48"/>
    </row>
    <row r="199" spans="1:3" x14ac:dyDescent="0.25">
      <c r="A199" s="91">
        <v>49002</v>
      </c>
      <c r="B199" s="91" t="s">
        <v>268</v>
      </c>
      <c r="C199" s="48"/>
    </row>
    <row r="200" spans="1:3" x14ac:dyDescent="0.25">
      <c r="A200" s="91">
        <v>49003</v>
      </c>
      <c r="B200" s="91" t="s">
        <v>269</v>
      </c>
      <c r="C200" s="48"/>
    </row>
    <row r="201" spans="1:3" x14ac:dyDescent="0.25">
      <c r="A201" s="91">
        <v>50001</v>
      </c>
      <c r="B201" s="91" t="s">
        <v>270</v>
      </c>
      <c r="C201" s="48"/>
    </row>
    <row r="202" spans="1:3" x14ac:dyDescent="0.25">
      <c r="A202" s="91">
        <v>50002</v>
      </c>
      <c r="B202" s="91" t="s">
        <v>271</v>
      </c>
      <c r="C202" s="48"/>
    </row>
    <row r="203" spans="1:3" x14ac:dyDescent="0.25">
      <c r="A203" s="91">
        <v>50003</v>
      </c>
      <c r="B203" s="91" t="s">
        <v>272</v>
      </c>
      <c r="C203" s="48"/>
    </row>
    <row r="204" spans="1:3" x14ac:dyDescent="0.25">
      <c r="A204" s="91">
        <v>50005</v>
      </c>
      <c r="B204" s="91" t="s">
        <v>273</v>
      </c>
      <c r="C204" s="48"/>
    </row>
    <row r="205" spans="1:3" x14ac:dyDescent="0.25">
      <c r="A205" s="91">
        <v>50006</v>
      </c>
      <c r="B205" s="91" t="s">
        <v>274</v>
      </c>
      <c r="C205" s="48"/>
    </row>
    <row r="206" spans="1:3" x14ac:dyDescent="0.25">
      <c r="A206" s="91">
        <v>51001</v>
      </c>
      <c r="B206" s="91" t="s">
        <v>467</v>
      </c>
      <c r="C206" s="48"/>
    </row>
    <row r="207" spans="1:3" x14ac:dyDescent="0.25">
      <c r="A207" s="91">
        <v>51002</v>
      </c>
      <c r="B207" s="91" t="s">
        <v>275</v>
      </c>
      <c r="C207" s="48"/>
    </row>
    <row r="208" spans="1:3" x14ac:dyDescent="0.25">
      <c r="A208" s="91">
        <v>52003</v>
      </c>
      <c r="B208" s="91" t="s">
        <v>276</v>
      </c>
      <c r="C208" s="48"/>
    </row>
    <row r="209" spans="1:3" x14ac:dyDescent="0.25">
      <c r="A209" s="91">
        <v>53002</v>
      </c>
      <c r="B209" s="91" t="s">
        <v>277</v>
      </c>
      <c r="C209" s="48"/>
    </row>
    <row r="210" spans="1:3" x14ac:dyDescent="0.25">
      <c r="A210" s="91">
        <v>53004</v>
      </c>
      <c r="B210" s="91" t="s">
        <v>278</v>
      </c>
      <c r="C210" s="48"/>
    </row>
    <row r="211" spans="1:3" x14ac:dyDescent="0.25">
      <c r="A211" s="91">
        <v>53005</v>
      </c>
      <c r="B211" s="91" t="s">
        <v>279</v>
      </c>
      <c r="C211" s="48"/>
    </row>
    <row r="212" spans="1:3" x14ac:dyDescent="0.25">
      <c r="A212" s="91">
        <v>54002</v>
      </c>
      <c r="B212" s="91" t="s">
        <v>280</v>
      </c>
      <c r="C212" s="48"/>
    </row>
    <row r="213" spans="1:3" x14ac:dyDescent="0.25">
      <c r="A213" s="91">
        <v>54003</v>
      </c>
      <c r="B213" s="91" t="s">
        <v>281</v>
      </c>
      <c r="C213" s="48"/>
    </row>
    <row r="214" spans="1:3" x14ac:dyDescent="0.25">
      <c r="A214" s="91">
        <v>54004</v>
      </c>
      <c r="B214" s="91" t="s">
        <v>282</v>
      </c>
      <c r="C214" s="48"/>
    </row>
    <row r="215" spans="1:3" x14ac:dyDescent="0.25">
      <c r="A215" s="91">
        <v>55001</v>
      </c>
      <c r="B215" s="91" t="s">
        <v>468</v>
      </c>
      <c r="C215" s="48"/>
    </row>
    <row r="216" spans="1:3" x14ac:dyDescent="0.25">
      <c r="A216" s="91">
        <v>55002</v>
      </c>
      <c r="B216" s="91" t="s">
        <v>469</v>
      </c>
      <c r="C216" s="48"/>
    </row>
    <row r="217" spans="1:3" x14ac:dyDescent="0.25">
      <c r="A217" s="91">
        <v>55003</v>
      </c>
      <c r="B217" s="91" t="s">
        <v>283</v>
      </c>
      <c r="C217" s="48"/>
    </row>
    <row r="218" spans="1:3" x14ac:dyDescent="0.25">
      <c r="A218" s="91">
        <v>55004</v>
      </c>
      <c r="B218" s="91" t="s">
        <v>284</v>
      </c>
      <c r="C218" s="48"/>
    </row>
    <row r="219" spans="1:3" x14ac:dyDescent="0.25">
      <c r="A219" s="91">
        <v>55005</v>
      </c>
      <c r="B219" s="91" t="s">
        <v>285</v>
      </c>
      <c r="C219" s="48"/>
    </row>
    <row r="220" spans="1:3" x14ac:dyDescent="0.25">
      <c r="A220" s="91">
        <v>55007</v>
      </c>
      <c r="B220" s="91" t="s">
        <v>286</v>
      </c>
      <c r="C220" s="48"/>
    </row>
    <row r="221" spans="1:3" x14ac:dyDescent="0.25">
      <c r="A221" s="91">
        <v>55009</v>
      </c>
      <c r="B221" s="91" t="s">
        <v>287</v>
      </c>
      <c r="C221" s="48"/>
    </row>
    <row r="222" spans="1:3" x14ac:dyDescent="0.25">
      <c r="A222" s="91">
        <v>56001</v>
      </c>
      <c r="B222" s="91" t="s">
        <v>288</v>
      </c>
      <c r="C222" s="48"/>
    </row>
    <row r="223" spans="1:3" x14ac:dyDescent="0.25">
      <c r="A223" s="91">
        <v>56002</v>
      </c>
      <c r="B223" s="91" t="s">
        <v>289</v>
      </c>
      <c r="C223" s="48"/>
    </row>
    <row r="224" spans="1:3" x14ac:dyDescent="0.25">
      <c r="A224" s="91">
        <v>56004</v>
      </c>
      <c r="B224" s="91" t="s">
        <v>290</v>
      </c>
      <c r="C224" s="48"/>
    </row>
    <row r="225" spans="1:3" x14ac:dyDescent="0.25">
      <c r="A225" s="91">
        <v>56005</v>
      </c>
      <c r="B225" s="91" t="s">
        <v>470</v>
      </c>
      <c r="C225" s="48"/>
    </row>
    <row r="226" spans="1:3" x14ac:dyDescent="0.25">
      <c r="A226" s="91">
        <v>56007</v>
      </c>
      <c r="B226" s="91" t="s">
        <v>291</v>
      </c>
      <c r="C226" s="48"/>
    </row>
    <row r="227" spans="1:3" x14ac:dyDescent="0.25">
      <c r="A227" s="91">
        <v>56009</v>
      </c>
      <c r="B227" s="91" t="s">
        <v>471</v>
      </c>
      <c r="C227" s="48"/>
    </row>
    <row r="228" spans="1:3" x14ac:dyDescent="0.25">
      <c r="A228" s="91">
        <v>56010</v>
      </c>
      <c r="B228" s="91" t="s">
        <v>292</v>
      </c>
      <c r="C228" s="48"/>
    </row>
    <row r="229" spans="1:3" x14ac:dyDescent="0.25">
      <c r="A229" s="91">
        <v>56011</v>
      </c>
      <c r="B229" s="91" t="s">
        <v>293</v>
      </c>
      <c r="C229" s="48"/>
    </row>
    <row r="230" spans="1:3" x14ac:dyDescent="0.25">
      <c r="A230" s="91">
        <v>57001</v>
      </c>
      <c r="B230" s="91" t="s">
        <v>294</v>
      </c>
      <c r="C230" s="48"/>
    </row>
    <row r="231" spans="1:3" x14ac:dyDescent="0.25">
      <c r="A231" s="91">
        <v>57002</v>
      </c>
      <c r="B231" s="91" t="s">
        <v>295</v>
      </c>
      <c r="C231" s="48"/>
    </row>
    <row r="232" spans="1:3" x14ac:dyDescent="0.25">
      <c r="A232" s="91">
        <v>58001</v>
      </c>
      <c r="B232" s="91" t="s">
        <v>472</v>
      </c>
      <c r="C232" s="48"/>
    </row>
    <row r="233" spans="1:3" x14ac:dyDescent="0.25">
      <c r="A233" s="91">
        <v>58002</v>
      </c>
      <c r="B233" s="91" t="s">
        <v>296</v>
      </c>
      <c r="C233" s="48"/>
    </row>
    <row r="234" spans="1:3" x14ac:dyDescent="0.25">
      <c r="A234" s="91">
        <v>59001</v>
      </c>
      <c r="B234" s="91" t="s">
        <v>297</v>
      </c>
      <c r="C234" s="48"/>
    </row>
    <row r="235" spans="1:3" x14ac:dyDescent="0.25">
      <c r="A235" s="91">
        <v>59003</v>
      </c>
      <c r="B235" s="91" t="s">
        <v>298</v>
      </c>
      <c r="C235" s="48"/>
    </row>
    <row r="236" spans="1:3" x14ac:dyDescent="0.25">
      <c r="A236" s="91">
        <v>60001</v>
      </c>
      <c r="B236" s="91" t="s">
        <v>299</v>
      </c>
      <c r="C236" s="48"/>
    </row>
    <row r="237" spans="1:3" x14ac:dyDescent="0.25">
      <c r="A237" s="91">
        <v>60002</v>
      </c>
      <c r="B237" s="91" t="s">
        <v>300</v>
      </c>
      <c r="C237" s="48"/>
    </row>
    <row r="238" spans="1:3" x14ac:dyDescent="0.25">
      <c r="A238" s="91">
        <v>60003</v>
      </c>
      <c r="B238" s="91" t="s">
        <v>301</v>
      </c>
      <c r="C238" s="48"/>
    </row>
    <row r="239" spans="1:3" x14ac:dyDescent="0.25">
      <c r="A239" s="91">
        <v>60006</v>
      </c>
      <c r="B239" s="91" t="s">
        <v>302</v>
      </c>
      <c r="C239" s="48"/>
    </row>
    <row r="240" spans="1:3" x14ac:dyDescent="0.25">
      <c r="A240" s="91">
        <v>60007</v>
      </c>
      <c r="B240" s="91" t="s">
        <v>303</v>
      </c>
      <c r="C240" s="48"/>
    </row>
    <row r="241" spans="1:3" x14ac:dyDescent="0.25">
      <c r="A241" s="91">
        <v>60008</v>
      </c>
      <c r="B241" s="91" t="s">
        <v>304</v>
      </c>
      <c r="C241" s="48"/>
    </row>
    <row r="242" spans="1:3" x14ac:dyDescent="0.25">
      <c r="A242" s="91">
        <v>61002</v>
      </c>
      <c r="B242" s="91" t="s">
        <v>305</v>
      </c>
      <c r="C242" s="48"/>
    </row>
    <row r="243" spans="1:3" x14ac:dyDescent="0.25">
      <c r="A243" s="91">
        <v>61003</v>
      </c>
      <c r="B243" s="91" t="s">
        <v>306</v>
      </c>
      <c r="C243" s="48"/>
    </row>
    <row r="244" spans="1:3" x14ac:dyDescent="0.25">
      <c r="A244" s="91">
        <v>62001</v>
      </c>
      <c r="B244" s="91" t="s">
        <v>307</v>
      </c>
      <c r="C244" s="48"/>
    </row>
    <row r="245" spans="1:3" x14ac:dyDescent="0.25">
      <c r="A245" s="91">
        <v>62002</v>
      </c>
      <c r="B245" s="91" t="s">
        <v>308</v>
      </c>
      <c r="C245" s="48"/>
    </row>
    <row r="246" spans="1:3" x14ac:dyDescent="0.25">
      <c r="A246" s="91">
        <v>62003</v>
      </c>
      <c r="B246" s="91" t="s">
        <v>473</v>
      </c>
      <c r="C246" s="48"/>
    </row>
    <row r="247" spans="1:3" x14ac:dyDescent="0.25">
      <c r="A247" s="91">
        <v>62004</v>
      </c>
      <c r="B247" s="91" t="s">
        <v>309</v>
      </c>
      <c r="C247" s="48"/>
    </row>
    <row r="248" spans="1:3" x14ac:dyDescent="0.25">
      <c r="A248" s="91">
        <v>62006</v>
      </c>
      <c r="B248" s="91" t="s">
        <v>310</v>
      </c>
      <c r="C248" s="48"/>
    </row>
    <row r="249" spans="1:3" x14ac:dyDescent="0.25">
      <c r="A249" s="91">
        <v>62007</v>
      </c>
      <c r="B249" s="91" t="s">
        <v>311</v>
      </c>
      <c r="C249" s="48"/>
    </row>
    <row r="250" spans="1:3" x14ac:dyDescent="0.25">
      <c r="A250" s="91">
        <v>62008</v>
      </c>
      <c r="B250" s="91" t="s">
        <v>312</v>
      </c>
      <c r="C250" s="48"/>
    </row>
    <row r="251" spans="1:3" x14ac:dyDescent="0.25">
      <c r="A251" s="91">
        <v>62009</v>
      </c>
      <c r="B251" s="91" t="s">
        <v>313</v>
      </c>
      <c r="C251" s="48"/>
    </row>
    <row r="252" spans="1:3" x14ac:dyDescent="0.25">
      <c r="A252" s="91">
        <v>62010</v>
      </c>
      <c r="B252" s="91" t="s">
        <v>314</v>
      </c>
      <c r="C252" s="48"/>
    </row>
    <row r="253" spans="1:3" x14ac:dyDescent="0.25">
      <c r="A253" s="91">
        <v>62011</v>
      </c>
      <c r="B253" s="91" t="s">
        <v>315</v>
      </c>
      <c r="C253" s="48"/>
    </row>
    <row r="254" spans="1:3" x14ac:dyDescent="0.25">
      <c r="A254" s="91">
        <v>62012</v>
      </c>
      <c r="B254" s="91" t="s">
        <v>316</v>
      </c>
      <c r="C254" s="48"/>
    </row>
    <row r="255" spans="1:3" x14ac:dyDescent="0.25">
      <c r="A255" s="91">
        <v>62013</v>
      </c>
      <c r="B255" s="91" t="s">
        <v>317</v>
      </c>
      <c r="C255" s="48"/>
    </row>
    <row r="256" spans="1:3" x14ac:dyDescent="0.25">
      <c r="A256" s="91">
        <v>62015</v>
      </c>
      <c r="B256" s="91" t="s">
        <v>318</v>
      </c>
      <c r="C256" s="48"/>
    </row>
    <row r="257" spans="1:3" x14ac:dyDescent="0.25">
      <c r="A257" s="91">
        <v>62016</v>
      </c>
      <c r="B257" s="91" t="s">
        <v>319</v>
      </c>
      <c r="C257" s="48"/>
    </row>
    <row r="258" spans="1:3" x14ac:dyDescent="0.25">
      <c r="A258" s="91">
        <v>62017</v>
      </c>
      <c r="B258" s="91" t="s">
        <v>320</v>
      </c>
      <c r="C258" s="48"/>
    </row>
    <row r="259" spans="1:3" x14ac:dyDescent="0.25">
      <c r="A259" s="91">
        <v>62019</v>
      </c>
      <c r="B259" s="91" t="s">
        <v>321</v>
      </c>
      <c r="C259" s="48"/>
    </row>
    <row r="260" spans="1:3" x14ac:dyDescent="0.25">
      <c r="A260" s="91">
        <v>62022</v>
      </c>
      <c r="B260" s="91" t="s">
        <v>322</v>
      </c>
      <c r="C260" s="48"/>
    </row>
    <row r="261" spans="1:3" x14ac:dyDescent="0.25">
      <c r="A261" s="91">
        <v>62026</v>
      </c>
      <c r="B261" s="91" t="s">
        <v>323</v>
      </c>
      <c r="C261" s="48"/>
    </row>
    <row r="262" spans="1:3" x14ac:dyDescent="0.25">
      <c r="A262" s="91">
        <v>62027</v>
      </c>
      <c r="B262" s="91" t="s">
        <v>474</v>
      </c>
      <c r="C262" s="48"/>
    </row>
    <row r="263" spans="1:3" x14ac:dyDescent="0.25">
      <c r="A263" s="91">
        <v>62028</v>
      </c>
      <c r="B263" s="91" t="s">
        <v>324</v>
      </c>
      <c r="C263" s="48"/>
    </row>
    <row r="264" spans="1:3" x14ac:dyDescent="0.25">
      <c r="A264" s="91">
        <v>62030</v>
      </c>
      <c r="B264" s="91" t="s">
        <v>325</v>
      </c>
      <c r="C264" s="48"/>
    </row>
    <row r="265" spans="1:3" x14ac:dyDescent="0.25">
      <c r="A265" s="91">
        <v>62031</v>
      </c>
      <c r="B265" s="91" t="s">
        <v>326</v>
      </c>
      <c r="C265" s="48"/>
    </row>
    <row r="266" spans="1:3" x14ac:dyDescent="0.25">
      <c r="A266" s="91">
        <v>62032</v>
      </c>
      <c r="B266" s="91" t="s">
        <v>327</v>
      </c>
      <c r="C266" s="48"/>
    </row>
    <row r="267" spans="1:3" x14ac:dyDescent="0.25">
      <c r="A267" s="91">
        <v>62034</v>
      </c>
      <c r="B267" s="91" t="s">
        <v>328</v>
      </c>
      <c r="C267" s="48"/>
    </row>
    <row r="268" spans="1:3" x14ac:dyDescent="0.25">
      <c r="A268" s="91">
        <v>62037</v>
      </c>
      <c r="B268" s="91" t="s">
        <v>329</v>
      </c>
      <c r="C268" s="48"/>
    </row>
    <row r="269" spans="1:3" x14ac:dyDescent="0.25">
      <c r="A269" s="91">
        <v>62040</v>
      </c>
      <c r="B269" s="91" t="s">
        <v>330</v>
      </c>
      <c r="C269" s="48"/>
    </row>
    <row r="270" spans="1:3" x14ac:dyDescent="0.25">
      <c r="A270" s="91">
        <v>62041</v>
      </c>
      <c r="B270" s="91" t="s">
        <v>331</v>
      </c>
      <c r="C270" s="48"/>
    </row>
    <row r="271" spans="1:3" x14ac:dyDescent="0.25">
      <c r="A271" s="91">
        <v>64001</v>
      </c>
      <c r="B271" s="91" t="s">
        <v>475</v>
      </c>
      <c r="C271" s="48"/>
    </row>
    <row r="272" spans="1:3" x14ac:dyDescent="0.25">
      <c r="A272" s="91">
        <v>64002</v>
      </c>
      <c r="B272" s="91" t="s">
        <v>332</v>
      </c>
      <c r="C272" s="48"/>
    </row>
    <row r="273" spans="1:3" x14ac:dyDescent="0.25">
      <c r="A273" s="91">
        <v>64003</v>
      </c>
      <c r="B273" s="91" t="s">
        <v>333</v>
      </c>
      <c r="C273" s="48"/>
    </row>
    <row r="274" spans="1:3" x14ac:dyDescent="0.25">
      <c r="A274" s="91">
        <v>64004</v>
      </c>
      <c r="B274" s="91" t="s">
        <v>334</v>
      </c>
      <c r="C274" s="48"/>
    </row>
    <row r="275" spans="1:3" x14ac:dyDescent="0.25">
      <c r="A275" s="91">
        <v>64005</v>
      </c>
      <c r="B275" s="91" t="s">
        <v>335</v>
      </c>
      <c r="C275" s="48"/>
    </row>
    <row r="276" spans="1:3" x14ac:dyDescent="0.25">
      <c r="A276" s="91">
        <v>64006</v>
      </c>
      <c r="B276" s="91" t="s">
        <v>336</v>
      </c>
      <c r="C276" s="48"/>
    </row>
    <row r="277" spans="1:3" x14ac:dyDescent="0.25">
      <c r="A277" s="91">
        <v>65001</v>
      </c>
      <c r="B277" s="91" t="s">
        <v>337</v>
      </c>
      <c r="C277" s="48"/>
    </row>
    <row r="278" spans="1:3" x14ac:dyDescent="0.25">
      <c r="A278" s="91">
        <v>65002</v>
      </c>
      <c r="B278" s="91" t="s">
        <v>476</v>
      </c>
      <c r="C278" s="48"/>
    </row>
    <row r="279" spans="1:3" x14ac:dyDescent="0.25">
      <c r="A279" s="91">
        <v>65003</v>
      </c>
      <c r="B279" s="91" t="s">
        <v>477</v>
      </c>
      <c r="C279" s="48"/>
    </row>
    <row r="280" spans="1:3" x14ac:dyDescent="0.25">
      <c r="A280" s="91">
        <v>65004</v>
      </c>
      <c r="B280" s="91" t="s">
        <v>338</v>
      </c>
      <c r="C280" s="48"/>
    </row>
    <row r="281" spans="1:3" x14ac:dyDescent="0.25">
      <c r="A281" s="91">
        <v>65005</v>
      </c>
      <c r="B281" s="91" t="s">
        <v>339</v>
      </c>
      <c r="C281" s="48"/>
    </row>
    <row r="282" spans="1:3" x14ac:dyDescent="0.25">
      <c r="A282" s="91">
        <v>66001</v>
      </c>
      <c r="B282" s="91" t="s">
        <v>340</v>
      </c>
      <c r="C282" s="48"/>
    </row>
    <row r="283" spans="1:3" x14ac:dyDescent="0.25">
      <c r="A283" s="91">
        <v>66002</v>
      </c>
      <c r="B283" s="91" t="s">
        <v>341</v>
      </c>
      <c r="C283" s="48"/>
    </row>
    <row r="284" spans="1:3" x14ac:dyDescent="0.25">
      <c r="A284" s="91">
        <v>66003</v>
      </c>
      <c r="B284" s="91" t="s">
        <v>342</v>
      </c>
      <c r="C284" s="48"/>
    </row>
    <row r="285" spans="1:3" x14ac:dyDescent="0.25">
      <c r="A285" s="91">
        <v>66004</v>
      </c>
      <c r="B285" s="91" t="s">
        <v>343</v>
      </c>
      <c r="C285" s="48"/>
    </row>
    <row r="286" spans="1:3" x14ac:dyDescent="0.25">
      <c r="A286" s="91">
        <v>67001</v>
      </c>
      <c r="B286" s="91" t="s">
        <v>344</v>
      </c>
      <c r="C286" s="48"/>
    </row>
    <row r="287" spans="1:3" x14ac:dyDescent="0.25">
      <c r="A287" s="91">
        <v>67002</v>
      </c>
      <c r="B287" s="91" t="s">
        <v>345</v>
      </c>
      <c r="C287" s="48"/>
    </row>
    <row r="288" spans="1:3" x14ac:dyDescent="0.25">
      <c r="A288" s="91">
        <v>68001</v>
      </c>
      <c r="B288" s="91" t="s">
        <v>346</v>
      </c>
      <c r="C288" s="48"/>
    </row>
    <row r="289" spans="1:3" x14ac:dyDescent="0.25">
      <c r="A289" s="91">
        <v>68002</v>
      </c>
      <c r="B289" s="91" t="s">
        <v>347</v>
      </c>
      <c r="C289" s="48"/>
    </row>
    <row r="290" spans="1:3" x14ac:dyDescent="0.25">
      <c r="A290" s="91">
        <v>68003</v>
      </c>
      <c r="B290" s="91" t="s">
        <v>348</v>
      </c>
      <c r="C290" s="48"/>
    </row>
    <row r="291" spans="1:3" x14ac:dyDescent="0.25">
      <c r="A291" s="91">
        <v>69001</v>
      </c>
      <c r="B291" s="91" t="s">
        <v>349</v>
      </c>
      <c r="C291" s="48"/>
    </row>
    <row r="292" spans="1:3" x14ac:dyDescent="0.25">
      <c r="A292" s="91">
        <v>69002</v>
      </c>
      <c r="B292" s="91" t="s">
        <v>350</v>
      </c>
      <c r="C292" s="48"/>
    </row>
    <row r="293" spans="1:3" x14ac:dyDescent="0.25">
      <c r="A293" s="91">
        <v>69003</v>
      </c>
      <c r="B293" s="91" t="s">
        <v>351</v>
      </c>
      <c r="C293" s="48"/>
    </row>
    <row r="294" spans="1:3" x14ac:dyDescent="0.25">
      <c r="A294" s="91">
        <v>69004</v>
      </c>
      <c r="B294" s="91" t="s">
        <v>352</v>
      </c>
      <c r="C294" s="48"/>
    </row>
    <row r="295" spans="1:3" x14ac:dyDescent="0.25">
      <c r="A295" s="91">
        <v>69005</v>
      </c>
      <c r="B295" s="91" t="s">
        <v>353</v>
      </c>
      <c r="C295" s="48"/>
    </row>
    <row r="296" spans="1:3" x14ac:dyDescent="0.25">
      <c r="A296" s="91">
        <v>69006</v>
      </c>
      <c r="B296" s="91" t="s">
        <v>354</v>
      </c>
      <c r="C296" s="48"/>
    </row>
    <row r="297" spans="1:3" x14ac:dyDescent="0.25">
      <c r="A297" s="91">
        <v>69007</v>
      </c>
      <c r="B297" s="91" t="s">
        <v>478</v>
      </c>
      <c r="C297" s="48"/>
    </row>
    <row r="298" spans="1:3" x14ac:dyDescent="0.25">
      <c r="A298" s="91">
        <v>69008</v>
      </c>
      <c r="B298" s="91" t="s">
        <v>355</v>
      </c>
      <c r="C298" s="48"/>
    </row>
    <row r="299" spans="1:3" x14ac:dyDescent="0.25">
      <c r="A299" s="91">
        <v>69009</v>
      </c>
      <c r="B299" s="91" t="s">
        <v>356</v>
      </c>
      <c r="C299" s="48"/>
    </row>
    <row r="300" spans="1:3" x14ac:dyDescent="0.25">
      <c r="A300" s="91">
        <v>69010</v>
      </c>
      <c r="B300" s="91" t="s">
        <v>354</v>
      </c>
      <c r="C300" s="48"/>
    </row>
    <row r="301" spans="1:3" x14ac:dyDescent="0.25">
      <c r="A301" s="91">
        <v>69011</v>
      </c>
      <c r="B301" s="91" t="s">
        <v>357</v>
      </c>
      <c r="C301" s="48"/>
    </row>
    <row r="302" spans="1:3" x14ac:dyDescent="0.25">
      <c r="A302" s="91">
        <v>69013</v>
      </c>
      <c r="B302" s="91" t="s">
        <v>358</v>
      </c>
      <c r="C302" s="48"/>
    </row>
    <row r="303" spans="1:3" x14ac:dyDescent="0.25">
      <c r="A303" s="91">
        <v>69015</v>
      </c>
      <c r="B303" s="91" t="s">
        <v>359</v>
      </c>
      <c r="C303" s="48"/>
    </row>
    <row r="304" spans="1:3" x14ac:dyDescent="0.25">
      <c r="A304" s="91">
        <v>69017</v>
      </c>
      <c r="B304" s="91" t="s">
        <v>360</v>
      </c>
      <c r="C304" s="48"/>
    </row>
    <row r="305" spans="1:3" x14ac:dyDescent="0.25">
      <c r="A305" s="91">
        <v>69018</v>
      </c>
      <c r="B305" s="91" t="s">
        <v>361</v>
      </c>
      <c r="C305" s="48"/>
    </row>
    <row r="306" spans="1:3" x14ac:dyDescent="0.25">
      <c r="A306" s="91">
        <v>69019</v>
      </c>
      <c r="B306" s="91" t="s">
        <v>362</v>
      </c>
      <c r="C306" s="48"/>
    </row>
    <row r="307" spans="1:3" x14ac:dyDescent="0.25">
      <c r="A307" s="91">
        <v>69020</v>
      </c>
      <c r="B307" s="91" t="s">
        <v>363</v>
      </c>
      <c r="C307" s="48"/>
    </row>
    <row r="308" spans="1:3" x14ac:dyDescent="0.25">
      <c r="A308" s="91">
        <v>69021</v>
      </c>
      <c r="B308" s="91" t="s">
        <v>364</v>
      </c>
      <c r="C308" s="48"/>
    </row>
    <row r="309" spans="1:3" x14ac:dyDescent="0.25">
      <c r="A309" s="91">
        <v>69022</v>
      </c>
      <c r="B309" s="91" t="s">
        <v>365</v>
      </c>
      <c r="C309" s="48"/>
    </row>
    <row r="310" spans="1:3" x14ac:dyDescent="0.25">
      <c r="A310" s="91">
        <v>70001</v>
      </c>
      <c r="B310" s="91" t="s">
        <v>366</v>
      </c>
      <c r="C310" s="48"/>
    </row>
    <row r="311" spans="1:3" x14ac:dyDescent="0.25">
      <c r="A311" s="91">
        <v>70002</v>
      </c>
      <c r="B311" s="91" t="s">
        <v>367</v>
      </c>
      <c r="C311" s="48"/>
    </row>
    <row r="312" spans="1:3" x14ac:dyDescent="0.25">
      <c r="A312" s="91">
        <v>70003</v>
      </c>
      <c r="B312" s="91" t="s">
        <v>368</v>
      </c>
      <c r="C312" s="48"/>
    </row>
    <row r="313" spans="1:3" x14ac:dyDescent="0.25">
      <c r="A313" s="91">
        <v>70004</v>
      </c>
      <c r="B313" s="91" t="s">
        <v>369</v>
      </c>
      <c r="C313" s="48"/>
    </row>
    <row r="314" spans="1:3" x14ac:dyDescent="0.25">
      <c r="A314" s="91">
        <v>71001</v>
      </c>
      <c r="B314" s="91" t="s">
        <v>370</v>
      </c>
      <c r="C314" s="48"/>
    </row>
    <row r="315" spans="1:3" x14ac:dyDescent="0.25">
      <c r="A315" s="91">
        <v>71002</v>
      </c>
      <c r="B315" s="91" t="s">
        <v>371</v>
      </c>
      <c r="C315" s="48"/>
    </row>
    <row r="316" spans="1:3" x14ac:dyDescent="0.25">
      <c r="A316" s="91">
        <v>71004</v>
      </c>
      <c r="B316" s="91" t="s">
        <v>372</v>
      </c>
      <c r="C316" s="48"/>
    </row>
    <row r="317" spans="1:3" x14ac:dyDescent="0.25">
      <c r="A317" s="91">
        <v>72001</v>
      </c>
      <c r="B317" s="91" t="s">
        <v>373</v>
      </c>
      <c r="C317" s="48"/>
    </row>
    <row r="318" spans="1:3" x14ac:dyDescent="0.25">
      <c r="A318" s="91">
        <v>72002</v>
      </c>
      <c r="B318" s="91" t="s">
        <v>374</v>
      </c>
      <c r="C318" s="48"/>
    </row>
    <row r="319" spans="1:3" x14ac:dyDescent="0.25">
      <c r="A319" s="91">
        <v>72003</v>
      </c>
      <c r="B319" s="91" t="s">
        <v>375</v>
      </c>
      <c r="C319" s="48"/>
    </row>
    <row r="320" spans="1:3" x14ac:dyDescent="0.25">
      <c r="A320" s="91">
        <v>73001</v>
      </c>
      <c r="B320" s="91" t="s">
        <v>376</v>
      </c>
      <c r="C320" s="48"/>
    </row>
    <row r="321" spans="1:3" x14ac:dyDescent="0.25">
      <c r="A321" s="91">
        <v>73002</v>
      </c>
      <c r="B321" s="91" t="s">
        <v>60</v>
      </c>
      <c r="C321" s="48"/>
    </row>
    <row r="322" spans="1:3" x14ac:dyDescent="0.25">
      <c r="A322" s="91">
        <v>73003</v>
      </c>
      <c r="B322" s="91" t="s">
        <v>377</v>
      </c>
      <c r="C322" s="48"/>
    </row>
    <row r="323" spans="1:3" x14ac:dyDescent="0.25">
      <c r="A323" s="91">
        <v>73004</v>
      </c>
      <c r="B323" s="91" t="s">
        <v>378</v>
      </c>
      <c r="C323" s="48"/>
    </row>
    <row r="324" spans="1:3" x14ac:dyDescent="0.25">
      <c r="A324" s="91">
        <v>73005</v>
      </c>
      <c r="B324" s="91" t="s">
        <v>379</v>
      </c>
      <c r="C324" s="48"/>
    </row>
    <row r="325" spans="1:3" x14ac:dyDescent="0.25">
      <c r="A325" s="91">
        <v>73006</v>
      </c>
      <c r="B325" s="91" t="s">
        <v>380</v>
      </c>
      <c r="C325" s="48"/>
    </row>
    <row r="326" spans="1:3" x14ac:dyDescent="0.25">
      <c r="A326" s="91">
        <v>73007</v>
      </c>
      <c r="B326" s="91" t="s">
        <v>381</v>
      </c>
      <c r="C326" s="48"/>
    </row>
    <row r="327" spans="1:3" ht="30" x14ac:dyDescent="0.25">
      <c r="A327" s="91">
        <v>73009</v>
      </c>
      <c r="B327" s="91" t="s">
        <v>479</v>
      </c>
      <c r="C327" s="48"/>
    </row>
    <row r="328" spans="1:3" x14ac:dyDescent="0.25">
      <c r="A328" s="91">
        <v>74001</v>
      </c>
      <c r="B328" s="91" t="s">
        <v>382</v>
      </c>
      <c r="C328" s="48"/>
    </row>
    <row r="329" spans="1:3" x14ac:dyDescent="0.25">
      <c r="A329" s="91">
        <v>74003</v>
      </c>
      <c r="B329" s="91" t="s">
        <v>383</v>
      </c>
      <c r="C329" s="48"/>
    </row>
    <row r="330" spans="1:3" x14ac:dyDescent="0.25">
      <c r="A330" s="91">
        <v>75001</v>
      </c>
      <c r="B330" s="91" t="s">
        <v>384</v>
      </c>
      <c r="C330" s="48"/>
    </row>
    <row r="331" spans="1:3" x14ac:dyDescent="0.25">
      <c r="A331" s="91">
        <v>76001</v>
      </c>
      <c r="B331" s="91" t="s">
        <v>385</v>
      </c>
      <c r="C331" s="48"/>
    </row>
    <row r="332" spans="1:3" ht="30" x14ac:dyDescent="0.25">
      <c r="A332" s="91">
        <v>76002</v>
      </c>
      <c r="B332" s="91" t="s">
        <v>480</v>
      </c>
      <c r="C332" s="48"/>
    </row>
    <row r="333" spans="1:3" x14ac:dyDescent="0.25">
      <c r="A333" s="91">
        <v>77001</v>
      </c>
      <c r="B333" s="91" t="s">
        <v>386</v>
      </c>
      <c r="C333" s="48"/>
    </row>
    <row r="334" spans="1:3" x14ac:dyDescent="0.25">
      <c r="A334" s="91">
        <v>77002</v>
      </c>
      <c r="B334" s="91" t="s">
        <v>387</v>
      </c>
      <c r="C334" s="48"/>
    </row>
    <row r="335" spans="1:3" x14ac:dyDescent="0.25">
      <c r="A335" s="91">
        <v>78001</v>
      </c>
      <c r="B335" s="91" t="s">
        <v>388</v>
      </c>
      <c r="C335" s="48"/>
    </row>
    <row r="336" spans="1:3" x14ac:dyDescent="0.25">
      <c r="A336" s="91">
        <v>78002</v>
      </c>
      <c r="B336" s="91" t="s">
        <v>389</v>
      </c>
      <c r="C336" s="48"/>
    </row>
    <row r="337" spans="1:3" x14ac:dyDescent="0.25">
      <c r="A337" s="91">
        <v>79002</v>
      </c>
      <c r="B337" s="91" t="s">
        <v>481</v>
      </c>
      <c r="C337" s="48"/>
    </row>
    <row r="338" spans="1:3" x14ac:dyDescent="0.25">
      <c r="A338" s="91">
        <v>79003</v>
      </c>
      <c r="B338" s="91" t="s">
        <v>390</v>
      </c>
      <c r="C338" s="48"/>
    </row>
    <row r="339" spans="1:3" x14ac:dyDescent="0.25">
      <c r="A339" s="91">
        <v>80001</v>
      </c>
      <c r="B339" s="91" t="s">
        <v>391</v>
      </c>
      <c r="C339" s="48"/>
    </row>
    <row r="340" spans="1:3" x14ac:dyDescent="0.25">
      <c r="A340" s="91">
        <v>80002</v>
      </c>
      <c r="B340" s="91" t="s">
        <v>392</v>
      </c>
      <c r="C340" s="48"/>
    </row>
    <row r="341" spans="1:3" x14ac:dyDescent="0.25">
      <c r="A341" s="91">
        <v>80003</v>
      </c>
      <c r="B341" s="91" t="s">
        <v>393</v>
      </c>
      <c r="C341" s="48"/>
    </row>
    <row r="342" spans="1:3" x14ac:dyDescent="0.25">
      <c r="A342" s="91">
        <v>81001</v>
      </c>
      <c r="B342" s="91" t="s">
        <v>394</v>
      </c>
      <c r="C342" s="48"/>
    </row>
    <row r="343" spans="1:3" x14ac:dyDescent="0.25">
      <c r="A343" s="91">
        <v>81002</v>
      </c>
      <c r="B343" s="91" t="s">
        <v>395</v>
      </c>
      <c r="C343" s="48"/>
    </row>
    <row r="344" spans="1:3" x14ac:dyDescent="0.25">
      <c r="A344" s="91">
        <v>81003</v>
      </c>
      <c r="B344" s="91" t="s">
        <v>396</v>
      </c>
      <c r="C344" s="48"/>
    </row>
    <row r="345" spans="1:3" x14ac:dyDescent="0.25">
      <c r="A345" s="91">
        <v>82001</v>
      </c>
      <c r="B345" s="91" t="s">
        <v>482</v>
      </c>
      <c r="C345" s="48"/>
    </row>
    <row r="346" spans="1:3" x14ac:dyDescent="0.25">
      <c r="A346" s="91">
        <v>82002</v>
      </c>
      <c r="B346" s="91" t="s">
        <v>483</v>
      </c>
      <c r="C346" s="48"/>
    </row>
    <row r="347" spans="1:3" x14ac:dyDescent="0.25">
      <c r="A347" s="91">
        <v>82003</v>
      </c>
      <c r="B347" s="91" t="s">
        <v>397</v>
      </c>
      <c r="C347" s="48"/>
    </row>
    <row r="348" spans="1:3" x14ac:dyDescent="0.25">
      <c r="A348" s="91">
        <v>82005</v>
      </c>
      <c r="B348" s="91" t="s">
        <v>398</v>
      </c>
      <c r="C348" s="48"/>
    </row>
    <row r="349" spans="1:3" x14ac:dyDescent="0.25">
      <c r="A349" s="91">
        <v>82006</v>
      </c>
      <c r="B349" s="91" t="s">
        <v>399</v>
      </c>
      <c r="C349" s="48"/>
    </row>
    <row r="350" spans="1:3" x14ac:dyDescent="0.25">
      <c r="A350" s="91">
        <v>82007</v>
      </c>
      <c r="B350" s="91" t="s">
        <v>400</v>
      </c>
      <c r="C350" s="48"/>
    </row>
    <row r="351" spans="1:3" x14ac:dyDescent="0.25">
      <c r="A351" s="91">
        <v>82008</v>
      </c>
      <c r="B351" s="91" t="s">
        <v>484</v>
      </c>
      <c r="C351" s="48"/>
    </row>
    <row r="352" spans="1:3" x14ac:dyDescent="0.25">
      <c r="A352" s="91">
        <v>83001</v>
      </c>
      <c r="B352" s="91" t="s">
        <v>401</v>
      </c>
      <c r="C352" s="48"/>
    </row>
    <row r="353" spans="1:3" x14ac:dyDescent="0.25">
      <c r="A353" s="91">
        <v>83002</v>
      </c>
      <c r="B353" s="91" t="s">
        <v>402</v>
      </c>
      <c r="C353" s="48"/>
    </row>
    <row r="354" spans="1:3" x14ac:dyDescent="0.25">
      <c r="A354" s="91">
        <v>84001</v>
      </c>
      <c r="B354" s="91" t="s">
        <v>403</v>
      </c>
      <c r="C354" s="48"/>
    </row>
    <row r="355" spans="1:3" x14ac:dyDescent="0.25">
      <c r="A355" s="91">
        <v>85001</v>
      </c>
      <c r="B355" s="91" t="s">
        <v>404</v>
      </c>
      <c r="C355" s="48"/>
    </row>
    <row r="356" spans="1:3" x14ac:dyDescent="0.25">
      <c r="A356" s="91">
        <v>85003</v>
      </c>
      <c r="B356" s="91" t="s">
        <v>405</v>
      </c>
      <c r="C356" s="48"/>
    </row>
    <row r="357" spans="1:3" x14ac:dyDescent="0.25">
      <c r="A357" s="91">
        <v>85005</v>
      </c>
      <c r="B357" s="91" t="s">
        <v>406</v>
      </c>
      <c r="C357" s="48"/>
    </row>
    <row r="358" spans="1:3" x14ac:dyDescent="0.25">
      <c r="A358" s="91">
        <v>85006</v>
      </c>
      <c r="B358" s="91" t="s">
        <v>485</v>
      </c>
      <c r="C358" s="48"/>
    </row>
    <row r="359" spans="1:3" x14ac:dyDescent="0.25">
      <c r="A359" s="91">
        <v>86001</v>
      </c>
      <c r="B359" s="91" t="s">
        <v>407</v>
      </c>
      <c r="C359" s="48"/>
    </row>
    <row r="360" spans="1:3" x14ac:dyDescent="0.25">
      <c r="A360" s="91">
        <v>86002</v>
      </c>
      <c r="B360" s="91" t="s">
        <v>408</v>
      </c>
      <c r="C360" s="48"/>
    </row>
    <row r="361" spans="1:3" x14ac:dyDescent="0.25">
      <c r="A361" s="91">
        <v>86003</v>
      </c>
      <c r="B361" s="91" t="s">
        <v>409</v>
      </c>
      <c r="C361" s="48"/>
    </row>
    <row r="362" spans="1:3" x14ac:dyDescent="0.25">
      <c r="A362" s="91">
        <v>86004</v>
      </c>
      <c r="B362" s="91" t="s">
        <v>410</v>
      </c>
      <c r="C362" s="48"/>
    </row>
    <row r="363" spans="1:3" x14ac:dyDescent="0.25">
      <c r="A363" s="91">
        <v>86005</v>
      </c>
      <c r="B363" s="91" t="s">
        <v>486</v>
      </c>
      <c r="C363" s="48"/>
    </row>
    <row r="364" spans="1:3" x14ac:dyDescent="0.25">
      <c r="A364" s="91">
        <v>86006</v>
      </c>
      <c r="B364" s="91" t="s">
        <v>411</v>
      </c>
      <c r="C364" s="48"/>
    </row>
    <row r="365" spans="1:3" x14ac:dyDescent="0.25">
      <c r="A365" s="91">
        <v>86007</v>
      </c>
      <c r="B365" s="91" t="s">
        <v>412</v>
      </c>
      <c r="C365" s="48"/>
    </row>
    <row r="366" spans="1:3" x14ac:dyDescent="0.25">
      <c r="A366" s="91">
        <v>87001</v>
      </c>
      <c r="B366" s="91" t="s">
        <v>413</v>
      </c>
      <c r="C366" s="48"/>
    </row>
    <row r="367" spans="1:3" x14ac:dyDescent="0.25">
      <c r="A367" s="91">
        <v>87002</v>
      </c>
      <c r="B367" s="91" t="s">
        <v>414</v>
      </c>
      <c r="C367" s="48"/>
    </row>
    <row r="368" spans="1:3" x14ac:dyDescent="0.25">
      <c r="A368" s="91">
        <v>87003</v>
      </c>
      <c r="B368" s="91" t="s">
        <v>415</v>
      </c>
      <c r="C368" s="48"/>
    </row>
    <row r="369" spans="1:3" x14ac:dyDescent="0.25">
      <c r="A369" s="48"/>
      <c r="C369" s="48"/>
    </row>
    <row r="370" spans="1:3" x14ac:dyDescent="0.25">
      <c r="A370" s="48"/>
      <c r="C370" s="48"/>
    </row>
    <row r="371" spans="1:3" x14ac:dyDescent="0.25">
      <c r="A371" s="48"/>
      <c r="C371" s="48"/>
    </row>
  </sheetData>
  <sheetProtection password="DF9C" sheet="1" objects="1" scenarios="1" selectLockedCells="1" selectUnlockedCells="1"/>
  <sortState ref="A1:J368">
    <sortCondition ref="A2:A368"/>
  </sortState>
  <pageMargins left="0.7" right="0.7" top="0.75" bottom="0.75" header="0.3" footer="0.3"/>
  <pageSetup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topLeftCell="A36" zoomScale="90" zoomScaleNormal="90" workbookViewId="0">
      <selection activeCell="B53" sqref="B53"/>
    </sheetView>
  </sheetViews>
  <sheetFormatPr defaultRowHeight="15" x14ac:dyDescent="0.25"/>
  <cols>
    <col min="1" max="1" width="7.5703125" customWidth="1"/>
    <col min="2" max="2" width="35.28515625" customWidth="1"/>
    <col min="3" max="3" width="12.5703125" bestFit="1" customWidth="1"/>
    <col min="4" max="4" width="12.7109375" customWidth="1"/>
    <col min="5" max="5" width="14.7109375" customWidth="1"/>
    <col min="6" max="6" width="12.5703125" bestFit="1" customWidth="1"/>
    <col min="7" max="7" width="15.140625" customWidth="1"/>
    <col min="8" max="8" width="13.42578125" customWidth="1"/>
    <col min="9" max="9" width="13.7109375" bestFit="1" customWidth="1"/>
    <col min="10" max="10" width="14.85546875" customWidth="1"/>
    <col min="11" max="11" width="12.140625" customWidth="1"/>
    <col min="12" max="12" width="12.85546875" customWidth="1"/>
  </cols>
  <sheetData>
    <row r="1" spans="1:14" x14ac:dyDescent="0.25">
      <c r="A1" s="2" t="s">
        <v>10</v>
      </c>
      <c r="B1" s="2"/>
      <c r="C1" s="2"/>
      <c r="E1" s="8" t="s">
        <v>432</v>
      </c>
      <c r="F1" s="168">
        <f>Instructions!H1</f>
        <v>0</v>
      </c>
      <c r="G1" s="168"/>
    </row>
    <row r="2" spans="1:14" x14ac:dyDescent="0.25">
      <c r="A2" s="2" t="s">
        <v>537</v>
      </c>
      <c r="E2" s="2" t="s">
        <v>2</v>
      </c>
      <c r="F2" s="169" t="str">
        <f>Instructions!C3</f>
        <v>No Match</v>
      </c>
      <c r="G2" s="169"/>
    </row>
    <row r="3" spans="1:14" x14ac:dyDescent="0.25">
      <c r="A3" s="2" t="s">
        <v>446</v>
      </c>
    </row>
    <row r="4" spans="1:14" x14ac:dyDescent="0.25">
      <c r="A4" s="2"/>
    </row>
    <row r="5" spans="1:14" ht="26.25" x14ac:dyDescent="0.4">
      <c r="B5" s="2" t="s">
        <v>1</v>
      </c>
      <c r="C5" s="22"/>
      <c r="D5" s="6"/>
      <c r="E5" s="7"/>
    </row>
    <row r="6" spans="1:14" ht="42.75" customHeight="1" x14ac:dyDescent="0.25">
      <c r="A6" s="88">
        <v>1</v>
      </c>
      <c r="B6" s="166" t="s">
        <v>443</v>
      </c>
      <c r="C6" s="166"/>
      <c r="D6" s="166"/>
      <c r="E6" s="166"/>
      <c r="F6" s="166"/>
      <c r="G6" s="166"/>
    </row>
    <row r="7" spans="1:14" ht="15.75" thickBot="1" x14ac:dyDescent="0.3"/>
    <row r="8" spans="1:14" ht="15.75" thickBot="1" x14ac:dyDescent="0.3">
      <c r="A8" s="88">
        <v>2</v>
      </c>
      <c r="B8" s="78"/>
      <c r="C8" s="33" t="s">
        <v>550</v>
      </c>
      <c r="D8" s="33"/>
      <c r="E8" s="33"/>
      <c r="F8" s="33"/>
      <c r="G8" s="33"/>
      <c r="H8" s="33"/>
    </row>
    <row r="9" spans="1:14" x14ac:dyDescent="0.25">
      <c r="A9" s="88"/>
      <c r="B9" s="16"/>
      <c r="C9" s="33" t="s">
        <v>551</v>
      </c>
      <c r="D9" s="33"/>
      <c r="E9" s="33"/>
      <c r="F9" s="33"/>
      <c r="G9" s="33"/>
      <c r="H9" s="33"/>
    </row>
    <row r="10" spans="1:14" x14ac:dyDescent="0.25">
      <c r="A10" s="88"/>
      <c r="B10" s="16"/>
      <c r="C10" s="33" t="s">
        <v>555</v>
      </c>
      <c r="D10" s="33"/>
      <c r="E10" s="33"/>
      <c r="F10" s="33"/>
      <c r="G10" s="33"/>
      <c r="H10" s="33"/>
    </row>
    <row r="11" spans="1:14" x14ac:dyDescent="0.25">
      <c r="A11" s="88"/>
      <c r="B11" s="16"/>
      <c r="C11" s="33" t="s">
        <v>546</v>
      </c>
      <c r="D11" s="33"/>
      <c r="E11" s="33"/>
      <c r="F11" s="33"/>
      <c r="G11" s="33"/>
      <c r="H11" s="33"/>
    </row>
    <row r="12" spans="1:14" x14ac:dyDescent="0.25">
      <c r="A12" s="32"/>
      <c r="C12" s="33"/>
      <c r="D12" s="33"/>
      <c r="E12" s="33"/>
      <c r="F12" s="33"/>
      <c r="G12" s="33"/>
      <c r="H12" s="33"/>
    </row>
    <row r="13" spans="1:14" s="93" customFormat="1" x14ac:dyDescent="0.25">
      <c r="A13" s="88">
        <v>3</v>
      </c>
      <c r="B13" s="160" t="s">
        <v>559</v>
      </c>
      <c r="C13"/>
      <c r="D13"/>
      <c r="E13"/>
      <c r="F13"/>
      <c r="G13"/>
      <c r="N13" s="94"/>
    </row>
    <row r="14" spans="1:14" s="93" customFormat="1" x14ac:dyDescent="0.25">
      <c r="A14"/>
      <c r="B14"/>
      <c r="C14" s="1"/>
      <c r="D14" s="1"/>
      <c r="E14" s="1"/>
      <c r="F14" s="1"/>
      <c r="G14" s="1"/>
      <c r="N14" s="94"/>
    </row>
    <row r="15" spans="1:14" s="93" customFormat="1" x14ac:dyDescent="0.25">
      <c r="A15"/>
      <c r="B15" s="2" t="s">
        <v>534</v>
      </c>
      <c r="C15" s="1"/>
      <c r="D15" s="1"/>
      <c r="E15" s="1"/>
      <c r="F15" s="1"/>
      <c r="G15" s="1"/>
      <c r="N15" s="94"/>
    </row>
    <row r="16" spans="1:14" s="93" customFormat="1" ht="22.15" customHeight="1" x14ac:dyDescent="0.25">
      <c r="A16" s="77" t="s">
        <v>442</v>
      </c>
      <c r="B16" s="167" t="s">
        <v>535</v>
      </c>
      <c r="C16" s="167"/>
      <c r="D16" s="167"/>
      <c r="E16" s="167"/>
      <c r="F16" s="167"/>
      <c r="G16" s="167"/>
      <c r="N16" s="94"/>
    </row>
    <row r="17" spans="1:14" s="93" customFormat="1" ht="39.75" customHeight="1" x14ac:dyDescent="0.25">
      <c r="A17" s="77"/>
      <c r="B17" s="170" t="s">
        <v>553</v>
      </c>
      <c r="C17" s="170"/>
      <c r="D17" s="170"/>
      <c r="E17" s="170"/>
      <c r="F17" s="170"/>
      <c r="G17" s="170"/>
      <c r="N17" s="94"/>
    </row>
    <row r="18" spans="1:14" s="93" customFormat="1" ht="49.9" customHeight="1" x14ac:dyDescent="0.25">
      <c r="B18" s="165" t="s">
        <v>536</v>
      </c>
      <c r="C18" s="165"/>
      <c r="D18" s="165"/>
      <c r="E18" s="165"/>
      <c r="F18" s="165"/>
      <c r="G18" s="165"/>
      <c r="N18" s="94"/>
    </row>
    <row r="19" spans="1:14" s="93" customFormat="1" ht="15.75" thickBot="1" x14ac:dyDescent="0.3">
      <c r="B19" s="93" t="s">
        <v>554</v>
      </c>
      <c r="N19" s="94"/>
    </row>
    <row r="20" spans="1:14" ht="48.75" customHeight="1" x14ac:dyDescent="0.25">
      <c r="B20" s="95" t="s">
        <v>1</v>
      </c>
      <c r="C20" s="96" t="s">
        <v>58</v>
      </c>
      <c r="D20" s="96" t="s">
        <v>59</v>
      </c>
      <c r="E20" s="163" t="s">
        <v>492</v>
      </c>
      <c r="F20" s="164"/>
    </row>
    <row r="21" spans="1:14" x14ac:dyDescent="0.25">
      <c r="B21" s="23"/>
      <c r="C21" s="97"/>
      <c r="D21" s="97"/>
      <c r="E21" s="98"/>
      <c r="F21" s="99"/>
      <c r="G21" t="s">
        <v>493</v>
      </c>
    </row>
    <row r="22" spans="1:14" x14ac:dyDescent="0.25">
      <c r="A22" t="s">
        <v>494</v>
      </c>
      <c r="B22" s="24" t="s">
        <v>495</v>
      </c>
      <c r="C22" s="150"/>
      <c r="D22" s="150">
        <v>0</v>
      </c>
      <c r="E22" s="5"/>
      <c r="F22" s="100">
        <f>+C22*I37</f>
        <v>0</v>
      </c>
      <c r="G22" t="s">
        <v>496</v>
      </c>
      <c r="H22" s="101">
        <f>+C22</f>
        <v>0</v>
      </c>
      <c r="I22" s="102">
        <f>IFERROR(H22/(C$30),0)</f>
        <v>0</v>
      </c>
    </row>
    <row r="23" spans="1:14" x14ac:dyDescent="0.25">
      <c r="A23" t="s">
        <v>497</v>
      </c>
      <c r="B23" s="24" t="s">
        <v>3</v>
      </c>
      <c r="C23" s="150"/>
      <c r="D23" s="151"/>
      <c r="E23" s="79">
        <f>C23*H$37</f>
        <v>0</v>
      </c>
      <c r="F23" s="103"/>
      <c r="G23" t="s">
        <v>498</v>
      </c>
      <c r="H23" s="101">
        <f>+C26</f>
        <v>0</v>
      </c>
      <c r="I23" s="102">
        <f>IFERROR(H23/(C$30),0)</f>
        <v>0</v>
      </c>
    </row>
    <row r="24" spans="1:14" x14ac:dyDescent="0.25">
      <c r="A24" t="s">
        <v>499</v>
      </c>
      <c r="B24" s="24" t="s">
        <v>4</v>
      </c>
      <c r="C24" s="150"/>
      <c r="D24" s="151"/>
      <c r="E24" s="79">
        <f>C24*H$37</f>
        <v>0</v>
      </c>
      <c r="F24" s="103"/>
      <c r="G24" s="81" t="s">
        <v>500</v>
      </c>
      <c r="H24" s="104">
        <f>SUM(C27:C29,C23:C25)</f>
        <v>0</v>
      </c>
      <c r="I24" s="102">
        <f>IFERROR(H24/(C$30),0)</f>
        <v>0</v>
      </c>
    </row>
    <row r="25" spans="1:14" x14ac:dyDescent="0.25">
      <c r="A25" t="s">
        <v>501</v>
      </c>
      <c r="B25" s="24" t="s">
        <v>5</v>
      </c>
      <c r="C25" s="150"/>
      <c r="D25" s="151"/>
      <c r="E25" s="79">
        <f>C25*H$37</f>
        <v>0</v>
      </c>
      <c r="F25" s="103"/>
      <c r="G25" t="s">
        <v>8</v>
      </c>
      <c r="H25" s="101">
        <f>SUM(H22:H24)</f>
        <v>0</v>
      </c>
    </row>
    <row r="26" spans="1:14" x14ac:dyDescent="0.25">
      <c r="A26" t="s">
        <v>502</v>
      </c>
      <c r="B26" s="24" t="s">
        <v>6</v>
      </c>
      <c r="C26" s="150"/>
      <c r="D26" s="151"/>
      <c r="E26" s="79">
        <f>C26*G$37</f>
        <v>0</v>
      </c>
      <c r="F26" s="103"/>
    </row>
    <row r="27" spans="1:14" x14ac:dyDescent="0.25">
      <c r="A27" t="s">
        <v>503</v>
      </c>
      <c r="B27" s="24" t="s">
        <v>7</v>
      </c>
      <c r="C27" s="150"/>
      <c r="D27" s="150"/>
      <c r="E27" s="79">
        <f>C27*H$37</f>
        <v>0</v>
      </c>
      <c r="F27" s="103"/>
    </row>
    <row r="28" spans="1:14" x14ac:dyDescent="0.25">
      <c r="A28" t="s">
        <v>504</v>
      </c>
      <c r="B28" s="24" t="s">
        <v>11</v>
      </c>
      <c r="C28" s="150"/>
      <c r="D28" s="150"/>
      <c r="E28" s="79">
        <f>C28*H$37</f>
        <v>0</v>
      </c>
      <c r="F28" s="103"/>
    </row>
    <row r="29" spans="1:14" x14ac:dyDescent="0.25">
      <c r="A29" t="s">
        <v>505</v>
      </c>
      <c r="B29" s="24" t="s">
        <v>9</v>
      </c>
      <c r="C29" s="150"/>
      <c r="D29" s="150"/>
      <c r="E29" s="79">
        <f>C29*H$37</f>
        <v>0</v>
      </c>
      <c r="F29" s="103"/>
      <c r="H29" s="105"/>
      <c r="I29" s="105"/>
      <c r="J29" s="105"/>
      <c r="K29" s="105"/>
    </row>
    <row r="30" spans="1:14" ht="15.75" thickBot="1" x14ac:dyDescent="0.3">
      <c r="A30" t="s">
        <v>506</v>
      </c>
      <c r="B30" s="24" t="s">
        <v>8</v>
      </c>
      <c r="C30" s="106">
        <f>SUM(C22:C29)</f>
        <v>0</v>
      </c>
      <c r="D30" s="106">
        <f>SUM(D22:D29)</f>
        <v>0</v>
      </c>
      <c r="E30" s="80">
        <f>SUM(E22:E29)</f>
        <v>0</v>
      </c>
      <c r="F30" s="107">
        <f>SUM(F22:F29)</f>
        <v>0</v>
      </c>
      <c r="H30" s="108"/>
      <c r="I30" s="108"/>
      <c r="J30" s="108"/>
      <c r="K30" s="109"/>
    </row>
    <row r="31" spans="1:14" ht="15.75" thickTop="1" x14ac:dyDescent="0.25">
      <c r="B31" s="25"/>
      <c r="C31" s="81"/>
      <c r="D31" s="110"/>
      <c r="E31" s="81"/>
      <c r="F31" s="111"/>
    </row>
    <row r="32" spans="1:14" ht="6" customHeight="1" thickBot="1" x14ac:dyDescent="0.3"/>
    <row r="33" spans="2:11" ht="45" customHeight="1" thickBot="1" x14ac:dyDescent="0.3">
      <c r="B33" s="112" t="s">
        <v>433</v>
      </c>
      <c r="C33" s="113" t="s">
        <v>507</v>
      </c>
      <c r="D33" s="114" t="s">
        <v>530</v>
      </c>
      <c r="E33" s="114" t="s">
        <v>552</v>
      </c>
      <c r="F33" s="115" t="s">
        <v>509</v>
      </c>
      <c r="G33" s="82" t="s">
        <v>434</v>
      </c>
      <c r="H33" s="82" t="s">
        <v>510</v>
      </c>
      <c r="I33" s="115" t="s">
        <v>532</v>
      </c>
      <c r="J33" s="115" t="s">
        <v>533</v>
      </c>
      <c r="K33" s="115" t="s">
        <v>511</v>
      </c>
    </row>
    <row r="34" spans="2:11" x14ac:dyDescent="0.25">
      <c r="B34" s="24" t="s">
        <v>435</v>
      </c>
      <c r="C34" s="116">
        <f>SUM(C39:C42)</f>
        <v>0</v>
      </c>
      <c r="D34" s="83">
        <f t="shared" ref="D34" si="0">SUM(D39:D42)</f>
        <v>0</v>
      </c>
      <c r="E34" s="83">
        <f>SUM(E39:E42)</f>
        <v>0</v>
      </c>
      <c r="F34" s="117">
        <f>SUM(F39:F42)</f>
        <v>0</v>
      </c>
      <c r="G34" s="79">
        <f>SUM(G39:G42)</f>
        <v>0</v>
      </c>
      <c r="H34" s="79">
        <f>SUM(H39:H42)</f>
        <v>0</v>
      </c>
      <c r="I34" s="117">
        <f>SUM(I39:I42)</f>
        <v>0</v>
      </c>
      <c r="J34" s="117"/>
      <c r="K34" s="117">
        <f>+I34</f>
        <v>0</v>
      </c>
    </row>
    <row r="35" spans="2:11" x14ac:dyDescent="0.25">
      <c r="B35" s="24" t="s">
        <v>512</v>
      </c>
      <c r="C35" s="116"/>
      <c r="D35" s="83"/>
      <c r="E35" s="83">
        <f>+F61</f>
        <v>0</v>
      </c>
      <c r="F35" s="117">
        <f>+G61</f>
        <v>0</v>
      </c>
      <c r="G35" s="79">
        <f>+H61</f>
        <v>0</v>
      </c>
      <c r="H35" s="79">
        <f>+I61</f>
        <v>0</v>
      </c>
      <c r="I35" s="117">
        <f>SUM(F35:H35)</f>
        <v>0</v>
      </c>
      <c r="J35" s="117"/>
      <c r="K35" s="117">
        <f>+I35</f>
        <v>0</v>
      </c>
    </row>
    <row r="36" spans="2:11" x14ac:dyDescent="0.25">
      <c r="B36" s="24" t="s">
        <v>513</v>
      </c>
      <c r="C36" s="116">
        <f t="shared" ref="C36" si="1">+C34+C35</f>
        <v>0</v>
      </c>
      <c r="D36" s="83">
        <f>+D34+D35</f>
        <v>0</v>
      </c>
      <c r="E36" s="83">
        <f>+E34+E35</f>
        <v>0</v>
      </c>
      <c r="F36" s="117">
        <f t="shared" ref="F36:I36" si="2">+F34+F35</f>
        <v>0</v>
      </c>
      <c r="G36" s="79">
        <f t="shared" si="2"/>
        <v>0</v>
      </c>
      <c r="H36" s="79">
        <f>+H34+H35</f>
        <v>0</v>
      </c>
      <c r="I36" s="117">
        <f t="shared" si="2"/>
        <v>0</v>
      </c>
      <c r="J36" s="117"/>
      <c r="K36" s="117">
        <f>+I36</f>
        <v>0</v>
      </c>
    </row>
    <row r="37" spans="2:11" x14ac:dyDescent="0.25">
      <c r="B37" s="24" t="s">
        <v>436</v>
      </c>
      <c r="C37" s="118"/>
      <c r="D37" s="84"/>
      <c r="E37" s="119"/>
      <c r="F37" s="120">
        <f>IFERROR(F36/H25,0)</f>
        <v>0</v>
      </c>
      <c r="G37" s="86">
        <f>IFERROR(G36/H23,0)</f>
        <v>0</v>
      </c>
      <c r="H37" s="86">
        <f>IFERROR(H36/H24,0)</f>
        <v>0</v>
      </c>
      <c r="I37" s="121">
        <f>IFERROR(I36/$H22,0)</f>
        <v>0</v>
      </c>
      <c r="J37" s="121"/>
      <c r="K37" s="121">
        <f>IFERROR(K36/$H22,0)</f>
        <v>0</v>
      </c>
    </row>
    <row r="38" spans="2:11" x14ac:dyDescent="0.25">
      <c r="B38" s="24"/>
      <c r="C38" s="122"/>
      <c r="D38" s="123"/>
      <c r="E38" s="123"/>
      <c r="F38" s="120"/>
      <c r="G38" s="85"/>
      <c r="H38" s="85"/>
      <c r="I38" s="121"/>
      <c r="J38" s="121"/>
      <c r="K38" s="121"/>
    </row>
    <row r="39" spans="2:11" x14ac:dyDescent="0.25">
      <c r="B39" s="24" t="s">
        <v>437</v>
      </c>
      <c r="C39" s="149"/>
      <c r="D39" s="149"/>
      <c r="E39" s="149"/>
      <c r="F39" s="124">
        <f>SUM(C39:E39)</f>
        <v>0</v>
      </c>
      <c r="G39" s="87">
        <f>F39*-I$23</f>
        <v>0</v>
      </c>
      <c r="H39" s="87">
        <f>F39*-I$24</f>
        <v>0</v>
      </c>
      <c r="I39" s="117">
        <f>SUM(F39:H39)</f>
        <v>0</v>
      </c>
      <c r="J39" s="149"/>
      <c r="K39" s="117">
        <f>+I39+J39</f>
        <v>0</v>
      </c>
    </row>
    <row r="40" spans="2:11" x14ac:dyDescent="0.25">
      <c r="B40" s="24" t="s">
        <v>438</v>
      </c>
      <c r="C40" s="149"/>
      <c r="D40" s="149"/>
      <c r="E40" s="149"/>
      <c r="F40" s="124">
        <f>SUM(C40:E40)</f>
        <v>0</v>
      </c>
      <c r="G40" s="87">
        <f>F40*-I$23</f>
        <v>0</v>
      </c>
      <c r="H40" s="87">
        <f>F40*-I$24</f>
        <v>0</v>
      </c>
      <c r="I40" s="117">
        <f>SUM(F40:H40)</f>
        <v>0</v>
      </c>
      <c r="J40" s="149"/>
      <c r="K40" s="117">
        <f t="shared" ref="K40:K43" si="3">+I40+J40</f>
        <v>0</v>
      </c>
    </row>
    <row r="41" spans="2:11" x14ac:dyDescent="0.25">
      <c r="B41" s="24" t="s">
        <v>439</v>
      </c>
      <c r="C41" s="149"/>
      <c r="D41" s="149"/>
      <c r="E41" s="149"/>
      <c r="F41" s="124">
        <f>SUM(C41:E41)</f>
        <v>0</v>
      </c>
      <c r="G41" s="87">
        <f>F41*-I$23</f>
        <v>0</v>
      </c>
      <c r="H41" s="87">
        <f>F41*-I$24</f>
        <v>0</v>
      </c>
      <c r="I41" s="117">
        <f>SUM(F41:H41)</f>
        <v>0</v>
      </c>
      <c r="J41" s="149"/>
      <c r="K41" s="117">
        <f t="shared" si="3"/>
        <v>0</v>
      </c>
    </row>
    <row r="42" spans="2:11" x14ac:dyDescent="0.25">
      <c r="B42" s="24" t="s">
        <v>440</v>
      </c>
      <c r="C42" s="149"/>
      <c r="D42" s="149"/>
      <c r="E42" s="149"/>
      <c r="F42" s="124">
        <f>SUM(C42:E42)</f>
        <v>0</v>
      </c>
      <c r="G42" s="87">
        <f>F42*-I$23</f>
        <v>0</v>
      </c>
      <c r="H42" s="87">
        <f>F42*-I$24</f>
        <v>0</v>
      </c>
      <c r="I42" s="117">
        <f>SUM(F42:H42)</f>
        <v>0</v>
      </c>
      <c r="J42" s="149"/>
      <c r="K42" s="117">
        <f t="shared" si="3"/>
        <v>0</v>
      </c>
    </row>
    <row r="43" spans="2:11" x14ac:dyDescent="0.25">
      <c r="B43" s="25" t="s">
        <v>441</v>
      </c>
      <c r="C43" s="149"/>
      <c r="D43" s="149"/>
      <c r="E43" s="149"/>
      <c r="F43" s="125">
        <f>SUM(C43:E43)</f>
        <v>0</v>
      </c>
      <c r="G43" s="126">
        <f>+D26</f>
        <v>0</v>
      </c>
      <c r="H43" s="126">
        <f>-F43-G43</f>
        <v>0</v>
      </c>
      <c r="I43" s="117">
        <f>SUM(F43:H43)</f>
        <v>0</v>
      </c>
      <c r="J43" s="149"/>
      <c r="K43" s="117">
        <f t="shared" si="3"/>
        <v>0</v>
      </c>
    </row>
    <row r="44" spans="2:11" ht="15.75" thickBot="1" x14ac:dyDescent="0.3">
      <c r="B44" s="127" t="s">
        <v>8</v>
      </c>
      <c r="C44" s="128">
        <f t="shared" ref="C44" si="4">SUM(C39:C43)</f>
        <v>0</v>
      </c>
      <c r="D44" s="129">
        <f>SUM(D39:D43)</f>
        <v>0</v>
      </c>
      <c r="E44" s="129">
        <f>SUM(E39:E43)</f>
        <v>0</v>
      </c>
      <c r="F44" s="130">
        <f>SUM(F39:F43)</f>
        <v>0</v>
      </c>
      <c r="G44" s="131">
        <f>SUM(G39:G43)</f>
        <v>0</v>
      </c>
      <c r="H44" s="131">
        <f t="shared" ref="H44:I44" si="5">SUM(H39:H43)</f>
        <v>0</v>
      </c>
      <c r="I44" s="130">
        <f t="shared" si="5"/>
        <v>0</v>
      </c>
      <c r="J44" s="130">
        <f t="shared" ref="J44" si="6">SUM(J39:J43)</f>
        <v>0</v>
      </c>
      <c r="K44" s="130">
        <f>+I44</f>
        <v>0</v>
      </c>
    </row>
    <row r="45" spans="2:11" ht="6" customHeight="1" thickBot="1" x14ac:dyDescent="0.3">
      <c r="F45" s="48"/>
      <c r="G45" s="48"/>
      <c r="H45" s="132"/>
    </row>
    <row r="46" spans="2:11" ht="45.75" thickBot="1" x14ac:dyDescent="0.3">
      <c r="B46" s="133"/>
      <c r="C46" s="113" t="s">
        <v>507</v>
      </c>
      <c r="D46" s="114" t="s">
        <v>508</v>
      </c>
      <c r="E46" s="114" t="s">
        <v>531</v>
      </c>
      <c r="F46" s="115" t="s">
        <v>509</v>
      </c>
      <c r="G46" s="115" t="s">
        <v>14</v>
      </c>
      <c r="H46" s="82" t="s">
        <v>434</v>
      </c>
      <c r="I46" s="82" t="s">
        <v>510</v>
      </c>
      <c r="J46" s="134" t="s">
        <v>514</v>
      </c>
    </row>
    <row r="47" spans="2:11" x14ac:dyDescent="0.25">
      <c r="B47" s="135" t="s">
        <v>515</v>
      </c>
      <c r="C47" s="149"/>
      <c r="D47" s="149"/>
      <c r="E47" s="136">
        <f>+E39</f>
        <v>0</v>
      </c>
      <c r="F47" s="137">
        <f>SUM(C47:E47)</f>
        <v>0</v>
      </c>
      <c r="G47" s="138">
        <f>+F39</f>
        <v>0</v>
      </c>
      <c r="H47" s="87">
        <f>+G39</f>
        <v>0</v>
      </c>
      <c r="I47" s="87">
        <f>+H39</f>
        <v>0</v>
      </c>
      <c r="J47" s="117">
        <f>SUM(G47:I47)</f>
        <v>0</v>
      </c>
    </row>
    <row r="48" spans="2:11" ht="15.75" thickBot="1" x14ac:dyDescent="0.3">
      <c r="B48" s="139" t="s">
        <v>516</v>
      </c>
      <c r="C48" s="140"/>
      <c r="D48" s="141"/>
      <c r="E48" s="141"/>
      <c r="F48" s="142"/>
      <c r="G48" s="143">
        <f>IFERROR(G47/F47,0)</f>
        <v>0</v>
      </c>
      <c r="H48" s="144">
        <f>IFERROR(H47/$G47,0)</f>
        <v>0</v>
      </c>
      <c r="I48" s="144">
        <f>IFERROR(I47/$G47,0)</f>
        <v>0</v>
      </c>
      <c r="J48" s="143">
        <f>IFERROR(J47/$G47,0)</f>
        <v>0</v>
      </c>
    </row>
    <row r="49" spans="1:12" ht="6" customHeight="1" thickBot="1" x14ac:dyDescent="0.3">
      <c r="B49" s="5"/>
      <c r="C49" s="5"/>
      <c r="D49" s="5"/>
      <c r="E49" s="5"/>
      <c r="F49" s="145"/>
    </row>
    <row r="50" spans="1:12" ht="60.75" thickBot="1" x14ac:dyDescent="0.3">
      <c r="B50" s="133"/>
      <c r="C50" s="113" t="s">
        <v>507</v>
      </c>
      <c r="D50" s="114" t="s">
        <v>508</v>
      </c>
      <c r="E50" s="114" t="s">
        <v>531</v>
      </c>
      <c r="F50" s="134" t="s">
        <v>509</v>
      </c>
      <c r="G50" s="115" t="s">
        <v>14</v>
      </c>
      <c r="H50" s="82" t="s">
        <v>434</v>
      </c>
      <c r="I50" s="82" t="s">
        <v>510</v>
      </c>
      <c r="J50" s="115" t="s">
        <v>517</v>
      </c>
      <c r="K50" s="115" t="s">
        <v>533</v>
      </c>
      <c r="L50" s="115" t="s">
        <v>518</v>
      </c>
    </row>
    <row r="51" spans="1:12" x14ac:dyDescent="0.25">
      <c r="A51" s="32"/>
      <c r="B51" s="24" t="s">
        <v>519</v>
      </c>
      <c r="C51" s="149"/>
      <c r="D51" s="149"/>
      <c r="E51" s="149"/>
      <c r="F51" s="117">
        <f t="shared" ref="F51:F60" si="7">SUM(C51:E51)</f>
        <v>0</v>
      </c>
      <c r="G51" s="117">
        <f t="shared" ref="G51:G60" si="8">$F51*G$48</f>
        <v>0</v>
      </c>
      <c r="H51" s="79">
        <f t="shared" ref="H51:I60" si="9">IFERROR($G51*H$48,0)</f>
        <v>0</v>
      </c>
      <c r="I51" s="79">
        <f t="shared" si="9"/>
        <v>0</v>
      </c>
      <c r="J51" s="117">
        <f t="shared" ref="J51:J60" si="10">+G51+H51+I51</f>
        <v>0</v>
      </c>
      <c r="K51" s="149"/>
      <c r="L51" s="117">
        <f t="shared" ref="L51:L60" si="11">+F51+H51+I51-D51</f>
        <v>0</v>
      </c>
    </row>
    <row r="52" spans="1:12" x14ac:dyDescent="0.25">
      <c r="A52" s="32"/>
      <c r="B52" s="24" t="s">
        <v>520</v>
      </c>
      <c r="C52" s="149"/>
      <c r="D52" s="149"/>
      <c r="E52" s="149"/>
      <c r="F52" s="117">
        <f t="shared" si="7"/>
        <v>0</v>
      </c>
      <c r="G52" s="117">
        <f t="shared" si="8"/>
        <v>0</v>
      </c>
      <c r="H52" s="79">
        <f t="shared" si="9"/>
        <v>0</v>
      </c>
      <c r="I52" s="79">
        <f t="shared" si="9"/>
        <v>0</v>
      </c>
      <c r="J52" s="117">
        <f t="shared" si="10"/>
        <v>0</v>
      </c>
      <c r="K52" s="149"/>
      <c r="L52" s="117">
        <f t="shared" si="11"/>
        <v>0</v>
      </c>
    </row>
    <row r="53" spans="1:12" x14ac:dyDescent="0.25">
      <c r="A53" s="32"/>
      <c r="B53" s="24" t="s">
        <v>521</v>
      </c>
      <c r="C53" s="149"/>
      <c r="D53" s="149"/>
      <c r="E53" s="149"/>
      <c r="F53" s="117">
        <f t="shared" si="7"/>
        <v>0</v>
      </c>
      <c r="G53" s="117">
        <f t="shared" si="8"/>
        <v>0</v>
      </c>
      <c r="H53" s="79">
        <f t="shared" si="9"/>
        <v>0</v>
      </c>
      <c r="I53" s="79">
        <f t="shared" si="9"/>
        <v>0</v>
      </c>
      <c r="J53" s="117">
        <f t="shared" si="10"/>
        <v>0</v>
      </c>
      <c r="K53" s="149"/>
      <c r="L53" s="117">
        <f t="shared" si="11"/>
        <v>0</v>
      </c>
    </row>
    <row r="54" spans="1:12" x14ac:dyDescent="0.25">
      <c r="A54" s="32"/>
      <c r="B54" s="24" t="s">
        <v>522</v>
      </c>
      <c r="C54" s="149"/>
      <c r="D54" s="149"/>
      <c r="E54" s="149"/>
      <c r="F54" s="117">
        <f t="shared" si="7"/>
        <v>0</v>
      </c>
      <c r="G54" s="117">
        <f t="shared" si="8"/>
        <v>0</v>
      </c>
      <c r="H54" s="79">
        <f t="shared" si="9"/>
        <v>0</v>
      </c>
      <c r="I54" s="79">
        <f t="shared" si="9"/>
        <v>0</v>
      </c>
      <c r="J54" s="117">
        <f t="shared" si="10"/>
        <v>0</v>
      </c>
      <c r="K54" s="149"/>
      <c r="L54" s="117">
        <f t="shared" si="11"/>
        <v>0</v>
      </c>
    </row>
    <row r="55" spans="1:12" x14ac:dyDescent="0.25">
      <c r="A55" s="32"/>
      <c r="B55" s="24" t="s">
        <v>523</v>
      </c>
      <c r="C55" s="149"/>
      <c r="D55" s="149"/>
      <c r="E55" s="149"/>
      <c r="F55" s="117">
        <f t="shared" si="7"/>
        <v>0</v>
      </c>
      <c r="G55" s="117">
        <f t="shared" si="8"/>
        <v>0</v>
      </c>
      <c r="H55" s="79">
        <f t="shared" si="9"/>
        <v>0</v>
      </c>
      <c r="I55" s="79">
        <f t="shared" si="9"/>
        <v>0</v>
      </c>
      <c r="J55" s="117">
        <f t="shared" si="10"/>
        <v>0</v>
      </c>
      <c r="K55" s="149"/>
      <c r="L55" s="117">
        <f t="shared" si="11"/>
        <v>0</v>
      </c>
    </row>
    <row r="56" spans="1:12" x14ac:dyDescent="0.25">
      <c r="A56" s="32"/>
      <c r="B56" s="24" t="s">
        <v>524</v>
      </c>
      <c r="C56" s="149"/>
      <c r="D56" s="149"/>
      <c r="E56" s="149"/>
      <c r="F56" s="117">
        <f t="shared" si="7"/>
        <v>0</v>
      </c>
      <c r="G56" s="117">
        <f t="shared" si="8"/>
        <v>0</v>
      </c>
      <c r="H56" s="79">
        <f t="shared" si="9"/>
        <v>0</v>
      </c>
      <c r="I56" s="79">
        <f t="shared" si="9"/>
        <v>0</v>
      </c>
      <c r="J56" s="117">
        <f t="shared" si="10"/>
        <v>0</v>
      </c>
      <c r="K56" s="149"/>
      <c r="L56" s="117">
        <f t="shared" si="11"/>
        <v>0</v>
      </c>
    </row>
    <row r="57" spans="1:12" x14ac:dyDescent="0.25">
      <c r="A57" s="32"/>
      <c r="B57" s="24" t="s">
        <v>525</v>
      </c>
      <c r="C57" s="149"/>
      <c r="D57" s="149"/>
      <c r="E57" s="149"/>
      <c r="F57" s="117">
        <f t="shared" si="7"/>
        <v>0</v>
      </c>
      <c r="G57" s="117">
        <f t="shared" si="8"/>
        <v>0</v>
      </c>
      <c r="H57" s="79">
        <f t="shared" si="9"/>
        <v>0</v>
      </c>
      <c r="I57" s="79">
        <f t="shared" si="9"/>
        <v>0</v>
      </c>
      <c r="J57" s="117">
        <f t="shared" si="10"/>
        <v>0</v>
      </c>
      <c r="K57" s="149"/>
      <c r="L57" s="117">
        <f t="shared" si="11"/>
        <v>0</v>
      </c>
    </row>
    <row r="58" spans="1:12" x14ac:dyDescent="0.25">
      <c r="A58" s="146"/>
      <c r="B58" s="147" t="s">
        <v>526</v>
      </c>
      <c r="C58" s="149"/>
      <c r="D58" s="149"/>
      <c r="E58" s="149"/>
      <c r="F58" s="117">
        <f t="shared" si="7"/>
        <v>0</v>
      </c>
      <c r="G58" s="117">
        <f t="shared" si="8"/>
        <v>0</v>
      </c>
      <c r="H58" s="79">
        <f t="shared" si="9"/>
        <v>0</v>
      </c>
      <c r="I58" s="79">
        <f t="shared" si="9"/>
        <v>0</v>
      </c>
      <c r="J58" s="117">
        <f t="shared" si="10"/>
        <v>0</v>
      </c>
      <c r="K58" s="149"/>
      <c r="L58" s="117">
        <f t="shared" si="11"/>
        <v>0</v>
      </c>
    </row>
    <row r="59" spans="1:12" x14ac:dyDescent="0.25">
      <c r="A59" s="32"/>
      <c r="B59" s="24" t="s">
        <v>527</v>
      </c>
      <c r="C59" s="149"/>
      <c r="D59" s="149"/>
      <c r="E59" s="149"/>
      <c r="F59" s="117">
        <f t="shared" si="7"/>
        <v>0</v>
      </c>
      <c r="G59" s="117">
        <f t="shared" si="8"/>
        <v>0</v>
      </c>
      <c r="H59" s="79">
        <f t="shared" si="9"/>
        <v>0</v>
      </c>
      <c r="I59" s="79">
        <f t="shared" si="9"/>
        <v>0</v>
      </c>
      <c r="J59" s="117">
        <f t="shared" si="10"/>
        <v>0</v>
      </c>
      <c r="K59" s="149"/>
      <c r="L59" s="117">
        <f t="shared" si="11"/>
        <v>0</v>
      </c>
    </row>
    <row r="60" spans="1:12" x14ac:dyDescent="0.25">
      <c r="A60" s="32"/>
      <c r="B60" s="25" t="s">
        <v>528</v>
      </c>
      <c r="C60" s="149"/>
      <c r="D60" s="149"/>
      <c r="E60" s="149"/>
      <c r="F60" s="125">
        <f t="shared" si="7"/>
        <v>0</v>
      </c>
      <c r="G60" s="125">
        <f t="shared" si="8"/>
        <v>0</v>
      </c>
      <c r="H60" s="126">
        <f t="shared" si="9"/>
        <v>0</v>
      </c>
      <c r="I60" s="126">
        <f t="shared" si="9"/>
        <v>0</v>
      </c>
      <c r="J60" s="117">
        <f t="shared" si="10"/>
        <v>0</v>
      </c>
      <c r="K60" s="149"/>
      <c r="L60" s="117">
        <f t="shared" si="11"/>
        <v>0</v>
      </c>
    </row>
    <row r="61" spans="1:12" ht="15.75" thickBot="1" x14ac:dyDescent="0.3">
      <c r="B61" s="127" t="s">
        <v>8</v>
      </c>
      <c r="C61" s="128">
        <f>SUM(C51:C60)</f>
        <v>0</v>
      </c>
      <c r="D61" s="129">
        <f t="shared" ref="D61:E61" si="12">SUM(D51:D60)</f>
        <v>0</v>
      </c>
      <c r="E61" s="129">
        <f t="shared" si="12"/>
        <v>0</v>
      </c>
      <c r="F61" s="130">
        <f>SUM(F51:F60)</f>
        <v>0</v>
      </c>
      <c r="G61" s="130">
        <f>SUM(G51:G60)</f>
        <v>0</v>
      </c>
      <c r="H61" s="131">
        <f>SUM(H51:H60)</f>
        <v>0</v>
      </c>
      <c r="I61" s="131">
        <f>SUM(I51:I60)</f>
        <v>0</v>
      </c>
      <c r="J61" s="130">
        <f t="shared" ref="J61" si="13">SUM(J51:J60)</f>
        <v>0</v>
      </c>
      <c r="K61" s="130">
        <f t="shared" ref="K61" si="14">SUM(K51:K60)</f>
        <v>0</v>
      </c>
      <c r="L61" s="130">
        <f>SUM(L51:L60)</f>
        <v>0</v>
      </c>
    </row>
    <row r="62" spans="1:12" ht="15.75" thickBot="1" x14ac:dyDescent="0.3">
      <c r="A62" s="32"/>
      <c r="B62" s="148" t="s">
        <v>529</v>
      </c>
      <c r="C62" s="149"/>
      <c r="D62" s="149"/>
      <c r="E62" s="149"/>
      <c r="F62" s="130">
        <f>SUM(C62:E62)</f>
        <v>0</v>
      </c>
      <c r="G62" s="130">
        <f>$F62*G$48</f>
        <v>0</v>
      </c>
      <c r="H62" s="131">
        <f>-H61-G44</f>
        <v>0</v>
      </c>
      <c r="I62" s="131">
        <f>IFERROR($G62*I$48,0)</f>
        <v>0</v>
      </c>
      <c r="J62" s="130">
        <f>+G62+H62+I62</f>
        <v>0</v>
      </c>
      <c r="K62" s="149"/>
      <c r="L62" s="130">
        <f>+F62+H62+I62-D62</f>
        <v>0</v>
      </c>
    </row>
  </sheetData>
  <mergeCells count="7">
    <mergeCell ref="E20:F20"/>
    <mergeCell ref="B18:G18"/>
    <mergeCell ref="B6:G6"/>
    <mergeCell ref="B16:G16"/>
    <mergeCell ref="F1:G1"/>
    <mergeCell ref="F2:G2"/>
    <mergeCell ref="B17:G17"/>
  </mergeCells>
  <pageMargins left="0.25" right="0.25" top="0.25" bottom="0.5" header="0.3" footer="0.3"/>
  <pageSetup scale="65" orientation="landscape" r:id="rId1"/>
  <headerFooter>
    <oddHeader>&amp;RAdjustment Schedule for Dietary Allocation</oddHeader>
    <oddFooter>&amp;LNursing Facilities Rates and Policies&amp;C&amp;D&amp;RPage &amp;P of &amp;N</oddFooter>
  </headerFooter>
  <ignoredErrors>
    <ignoredError sqref="E2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opLeftCell="A10" zoomScaleNormal="100" workbookViewId="0">
      <selection activeCell="B35" sqref="B35"/>
    </sheetView>
  </sheetViews>
  <sheetFormatPr defaultRowHeight="15" x14ac:dyDescent="0.25"/>
  <cols>
    <col min="1" max="1" width="10.85546875" customWidth="1"/>
    <col min="2" max="2" width="19.42578125" customWidth="1"/>
    <col min="3" max="3" width="11.140625" customWidth="1"/>
    <col min="4" max="4" width="21.140625" customWidth="1"/>
    <col min="5" max="5" width="14.85546875" bestFit="1" customWidth="1"/>
    <col min="6" max="6" width="14.42578125" customWidth="1"/>
    <col min="7" max="7" width="20.7109375" customWidth="1"/>
  </cols>
  <sheetData>
    <row r="1" spans="1:9" x14ac:dyDescent="0.25">
      <c r="A1" s="2" t="s">
        <v>24</v>
      </c>
      <c r="B1" s="2"/>
      <c r="C1" s="180">
        <f>Instructions!H1</f>
        <v>0</v>
      </c>
      <c r="D1" s="181"/>
    </row>
    <row r="2" spans="1:9" x14ac:dyDescent="0.25">
      <c r="A2" s="2" t="s">
        <v>2</v>
      </c>
      <c r="B2" s="2"/>
      <c r="C2" s="181" t="str">
        <f>Instructions!C3</f>
        <v>No Match</v>
      </c>
      <c r="D2" s="181"/>
      <c r="E2" s="181"/>
    </row>
    <row r="3" spans="1:9" x14ac:dyDescent="0.25">
      <c r="A3" s="2"/>
    </row>
    <row r="4" spans="1:9" x14ac:dyDescent="0.25">
      <c r="B4" s="26"/>
    </row>
    <row r="5" spans="1:9" ht="30" customHeight="1" x14ac:dyDescent="0.25">
      <c r="A5" s="165" t="s">
        <v>445</v>
      </c>
      <c r="B5" s="165"/>
      <c r="C5" s="165"/>
      <c r="D5" s="165"/>
      <c r="E5" s="165"/>
      <c r="F5" s="165"/>
      <c r="G5" s="165"/>
    </row>
    <row r="6" spans="1:9" x14ac:dyDescent="0.25">
      <c r="A6" s="183"/>
      <c r="B6" s="183"/>
      <c r="C6" s="183"/>
      <c r="D6" s="183"/>
      <c r="E6" s="183"/>
      <c r="F6" s="183"/>
      <c r="G6" s="183"/>
    </row>
    <row r="7" spans="1:9" x14ac:dyDescent="0.25">
      <c r="A7" s="44"/>
      <c r="B7" s="44"/>
      <c r="C7" s="44"/>
      <c r="D7" s="44"/>
      <c r="E7" s="44"/>
      <c r="F7" s="44"/>
      <c r="G7" s="44"/>
    </row>
    <row r="8" spans="1:9" x14ac:dyDescent="0.25">
      <c r="A8" s="2" t="s">
        <v>20</v>
      </c>
      <c r="B8" s="2"/>
      <c r="C8" s="2"/>
    </row>
    <row r="9" spans="1:9" x14ac:dyDescent="0.25">
      <c r="A9" s="2" t="s">
        <v>80</v>
      </c>
    </row>
    <row r="10" spans="1:9" x14ac:dyDescent="0.25">
      <c r="A10" s="44"/>
      <c r="B10" s="44"/>
      <c r="C10" s="44"/>
      <c r="D10" s="44"/>
      <c r="E10" s="44"/>
      <c r="F10" s="44"/>
      <c r="G10" s="44"/>
    </row>
    <row r="11" spans="1:9" x14ac:dyDescent="0.25">
      <c r="A11" s="184" t="s">
        <v>81</v>
      </c>
      <c r="B11" s="186" t="s">
        <v>82</v>
      </c>
      <c r="C11" s="186" t="s">
        <v>431</v>
      </c>
      <c r="D11" s="187"/>
      <c r="E11" s="187"/>
      <c r="F11" s="187"/>
      <c r="G11" s="187"/>
      <c r="H11" s="5"/>
      <c r="I11" s="5"/>
    </row>
    <row r="12" spans="1:9" ht="15" customHeight="1" x14ac:dyDescent="0.25">
      <c r="A12" s="185"/>
      <c r="B12" s="187"/>
      <c r="C12" s="187"/>
      <c r="D12" s="187"/>
      <c r="E12" s="187"/>
      <c r="F12" s="187"/>
      <c r="G12" s="187"/>
      <c r="H12" s="42"/>
      <c r="I12" s="42"/>
    </row>
    <row r="13" spans="1:9" x14ac:dyDescent="0.25">
      <c r="A13" s="11">
        <v>1</v>
      </c>
      <c r="B13" s="34" t="s">
        <v>30</v>
      </c>
      <c r="C13" s="182" t="s">
        <v>30</v>
      </c>
      <c r="D13" s="182"/>
      <c r="E13" s="182"/>
      <c r="F13" s="182"/>
      <c r="G13" s="182"/>
      <c r="I13" s="5"/>
    </row>
    <row r="14" spans="1:9" ht="15" customHeight="1" x14ac:dyDescent="0.25">
      <c r="A14" s="193">
        <v>2</v>
      </c>
      <c r="B14" s="192" t="s">
        <v>29</v>
      </c>
      <c r="C14" s="188" t="s">
        <v>556</v>
      </c>
      <c r="D14" s="188"/>
      <c r="E14" s="188"/>
      <c r="F14" s="188"/>
      <c r="G14" s="189"/>
      <c r="H14" s="43"/>
    </row>
    <row r="15" spans="1:9" ht="15" customHeight="1" x14ac:dyDescent="0.25">
      <c r="A15" s="193"/>
      <c r="B15" s="192"/>
      <c r="C15" s="190"/>
      <c r="D15" s="190"/>
      <c r="E15" s="190"/>
      <c r="F15" s="190"/>
      <c r="G15" s="191"/>
    </row>
    <row r="16" spans="1:9" ht="15" customHeight="1" x14ac:dyDescent="0.25">
      <c r="A16" s="11">
        <v>3</v>
      </c>
      <c r="B16" s="12" t="s">
        <v>31</v>
      </c>
      <c r="C16" s="177" t="s">
        <v>429</v>
      </c>
      <c r="D16" s="178"/>
      <c r="E16" s="178"/>
      <c r="F16" s="178"/>
      <c r="G16" s="179"/>
    </row>
    <row r="17" spans="1:9" ht="15" customHeight="1" x14ac:dyDescent="0.25">
      <c r="A17" s="11">
        <v>4</v>
      </c>
      <c r="B17" s="40" t="s">
        <v>32</v>
      </c>
      <c r="C17" s="177" t="s">
        <v>83</v>
      </c>
      <c r="D17" s="178"/>
      <c r="E17" s="178"/>
      <c r="F17" s="178"/>
      <c r="G17" s="179"/>
    </row>
    <row r="18" spans="1:9" ht="15" customHeight="1" x14ac:dyDescent="0.25">
      <c r="A18" s="11">
        <v>5</v>
      </c>
      <c r="B18" s="40" t="s">
        <v>33</v>
      </c>
      <c r="C18" s="177" t="s">
        <v>84</v>
      </c>
      <c r="D18" s="178"/>
      <c r="E18" s="178"/>
      <c r="F18" s="178"/>
      <c r="G18" s="179"/>
      <c r="H18" s="18"/>
    </row>
    <row r="19" spans="1:9" ht="15" customHeight="1" x14ac:dyDescent="0.25">
      <c r="A19" s="11">
        <v>6</v>
      </c>
      <c r="B19" s="12" t="s">
        <v>34</v>
      </c>
      <c r="C19" s="177" t="s">
        <v>85</v>
      </c>
      <c r="D19" s="178"/>
      <c r="E19" s="178"/>
      <c r="F19" s="178"/>
      <c r="G19" s="179"/>
    </row>
    <row r="20" spans="1:9" s="5" customFormat="1" x14ac:dyDescent="0.25">
      <c r="C20" s="41"/>
      <c r="D20" s="41"/>
      <c r="E20" s="41"/>
      <c r="F20" s="41"/>
      <c r="G20" s="41"/>
    </row>
    <row r="21" spans="1:9" x14ac:dyDescent="0.25">
      <c r="B21" s="174" t="s">
        <v>12</v>
      </c>
      <c r="C21" s="174" t="s">
        <v>79</v>
      </c>
      <c r="D21" s="174" t="s">
        <v>444</v>
      </c>
      <c r="E21" s="174" t="s">
        <v>63</v>
      </c>
      <c r="F21" s="174" t="s">
        <v>52</v>
      </c>
      <c r="G21" s="174" t="s">
        <v>86</v>
      </c>
    </row>
    <row r="22" spans="1:9" x14ac:dyDescent="0.25">
      <c r="B22" s="175"/>
      <c r="C22" s="175"/>
      <c r="D22" s="175"/>
      <c r="E22" s="175"/>
      <c r="F22" s="175"/>
      <c r="G22" s="175"/>
    </row>
    <row r="23" spans="1:9" ht="45" customHeight="1" x14ac:dyDescent="0.25">
      <c r="B23" s="176"/>
      <c r="C23" s="176"/>
      <c r="D23" s="176"/>
      <c r="E23" s="176"/>
      <c r="F23" s="176"/>
      <c r="G23" s="176"/>
      <c r="H23" s="5"/>
      <c r="I23" s="5"/>
    </row>
    <row r="24" spans="1:9" x14ac:dyDescent="0.25">
      <c r="B24" s="12" t="s">
        <v>18</v>
      </c>
      <c r="C24" s="59" t="s">
        <v>51</v>
      </c>
      <c r="D24" s="89"/>
      <c r="E24" s="76"/>
      <c r="F24" s="76"/>
      <c r="G24" s="27">
        <f>E24+F24</f>
        <v>0</v>
      </c>
      <c r="H24" s="5"/>
      <c r="I24" s="5"/>
    </row>
    <row r="25" spans="1:9" x14ac:dyDescent="0.25">
      <c r="B25" s="12" t="s">
        <v>13</v>
      </c>
      <c r="C25" s="60" t="s">
        <v>51</v>
      </c>
      <c r="D25" s="89"/>
      <c r="E25" s="90"/>
      <c r="F25" s="90"/>
      <c r="G25" s="27">
        <f t="shared" ref="G25:G30" si="0">E25+F25</f>
        <v>0</v>
      </c>
    </row>
    <row r="26" spans="1:9" x14ac:dyDescent="0.25">
      <c r="B26" s="12" t="s">
        <v>14</v>
      </c>
      <c r="C26" s="60">
        <v>3</v>
      </c>
      <c r="D26" s="89"/>
      <c r="E26" s="90"/>
      <c r="F26" s="90"/>
      <c r="G26" s="27">
        <f t="shared" si="0"/>
        <v>0</v>
      </c>
    </row>
    <row r="27" spans="1:9" x14ac:dyDescent="0.25">
      <c r="B27" s="12" t="s">
        <v>15</v>
      </c>
      <c r="C27" s="61" t="s">
        <v>50</v>
      </c>
      <c r="D27" s="89"/>
      <c r="E27" s="90"/>
      <c r="F27" s="90"/>
      <c r="G27" s="27">
        <f t="shared" si="0"/>
        <v>0</v>
      </c>
    </row>
    <row r="28" spans="1:9" x14ac:dyDescent="0.25">
      <c r="B28" s="12" t="s">
        <v>16</v>
      </c>
      <c r="C28" s="61" t="s">
        <v>87</v>
      </c>
      <c r="D28" s="89" t="s">
        <v>19</v>
      </c>
      <c r="E28" s="90"/>
      <c r="F28" s="90"/>
      <c r="G28" s="27">
        <f t="shared" si="0"/>
        <v>0</v>
      </c>
    </row>
    <row r="29" spans="1:9" x14ac:dyDescent="0.25">
      <c r="B29" s="10" t="s">
        <v>17</v>
      </c>
      <c r="C29" s="61" t="s">
        <v>35</v>
      </c>
      <c r="D29" s="89"/>
      <c r="E29" s="90"/>
      <c r="F29" s="90"/>
      <c r="G29" s="27">
        <f t="shared" si="0"/>
        <v>0</v>
      </c>
    </row>
    <row r="30" spans="1:9" x14ac:dyDescent="0.25">
      <c r="B30" s="172" t="s">
        <v>88</v>
      </c>
      <c r="C30" s="62" t="s">
        <v>35</v>
      </c>
      <c r="D30" s="89"/>
      <c r="E30" s="90"/>
      <c r="F30" s="90"/>
      <c r="G30" s="27">
        <f t="shared" si="0"/>
        <v>0</v>
      </c>
    </row>
    <row r="31" spans="1:9" x14ac:dyDescent="0.25">
      <c r="B31" s="173"/>
    </row>
    <row r="33" spans="2:7" x14ac:dyDescent="0.25">
      <c r="B33" t="s">
        <v>430</v>
      </c>
    </row>
    <row r="35" spans="2:7" x14ac:dyDescent="0.25">
      <c r="B35" t="s">
        <v>560</v>
      </c>
    </row>
    <row r="36" spans="2:7" x14ac:dyDescent="0.25">
      <c r="B36" s="21" t="s">
        <v>47</v>
      </c>
    </row>
    <row r="37" spans="2:7" x14ac:dyDescent="0.25">
      <c r="B37" t="s">
        <v>48</v>
      </c>
    </row>
    <row r="38" spans="2:7" x14ac:dyDescent="0.25">
      <c r="B38" t="s">
        <v>49</v>
      </c>
    </row>
    <row r="39" spans="2:7" x14ac:dyDescent="0.25">
      <c r="B39" s="159"/>
      <c r="C39" s="159"/>
      <c r="D39" s="159"/>
      <c r="E39" s="159"/>
      <c r="F39" s="159"/>
      <c r="G39" s="159"/>
    </row>
    <row r="40" spans="2:7" x14ac:dyDescent="0.25">
      <c r="B40" s="171" t="s">
        <v>547</v>
      </c>
      <c r="C40" s="171"/>
      <c r="D40" s="171"/>
      <c r="E40" s="171"/>
      <c r="F40" s="171"/>
      <c r="G40" s="171"/>
    </row>
    <row r="41" spans="2:7" x14ac:dyDescent="0.25">
      <c r="B41" s="171" t="s">
        <v>549</v>
      </c>
      <c r="C41" s="171"/>
      <c r="D41" s="171"/>
      <c r="E41" s="171"/>
      <c r="F41" s="171"/>
      <c r="G41" s="171"/>
    </row>
    <row r="42" spans="2:7" x14ac:dyDescent="0.25">
      <c r="B42" s="171" t="s">
        <v>548</v>
      </c>
      <c r="C42" s="171"/>
      <c r="D42" s="171"/>
      <c r="E42" s="171"/>
      <c r="F42" s="171"/>
      <c r="G42" s="171"/>
    </row>
  </sheetData>
  <mergeCells count="24">
    <mergeCell ref="C17:G17"/>
    <mergeCell ref="C18:G18"/>
    <mergeCell ref="C19:G19"/>
    <mergeCell ref="C1:D1"/>
    <mergeCell ref="C2:E2"/>
    <mergeCell ref="C16:G16"/>
    <mergeCell ref="C13:G13"/>
    <mergeCell ref="A5:G6"/>
    <mergeCell ref="A11:A12"/>
    <mergeCell ref="C11:G12"/>
    <mergeCell ref="B11:B12"/>
    <mergeCell ref="C14:G15"/>
    <mergeCell ref="B14:B15"/>
    <mergeCell ref="A14:A15"/>
    <mergeCell ref="B40:G40"/>
    <mergeCell ref="B41:G41"/>
    <mergeCell ref="B42:G42"/>
    <mergeCell ref="B30:B31"/>
    <mergeCell ref="D21:D23"/>
    <mergeCell ref="B21:B23"/>
    <mergeCell ref="C21:C23"/>
    <mergeCell ref="G21:G23"/>
    <mergeCell ref="E21:E23"/>
    <mergeCell ref="F21:F23"/>
  </mergeCells>
  <pageMargins left="0.25" right="0.25" top="0.75" bottom="0.75" header="0.3" footer="0.3"/>
  <pageSetup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topLeftCell="A2" zoomScaleNormal="100" workbookViewId="0">
      <selection activeCell="H21" sqref="H21"/>
    </sheetView>
  </sheetViews>
  <sheetFormatPr defaultRowHeight="15" x14ac:dyDescent="0.25"/>
  <cols>
    <col min="1" max="1" width="11.7109375" customWidth="1"/>
    <col min="2" max="2" width="24.5703125" customWidth="1"/>
    <col min="3" max="3" width="36.7109375" customWidth="1"/>
    <col min="4" max="4" width="11.7109375" customWidth="1"/>
  </cols>
  <sheetData>
    <row r="1" spans="1:10" x14ac:dyDescent="0.25">
      <c r="A1" s="194" t="s">
        <v>24</v>
      </c>
      <c r="B1" s="194"/>
      <c r="C1" s="71">
        <f>Instructions!H1</f>
        <v>0</v>
      </c>
      <c r="D1" s="48"/>
    </row>
    <row r="2" spans="1:10" x14ac:dyDescent="0.25">
      <c r="A2" s="194" t="s">
        <v>2</v>
      </c>
      <c r="B2" s="194"/>
      <c r="C2" s="181" t="str">
        <f>Instructions!C3</f>
        <v>No Match</v>
      </c>
      <c r="D2" s="181"/>
    </row>
    <row r="3" spans="1:10" x14ac:dyDescent="0.25">
      <c r="A3" s="194"/>
      <c r="B3" s="194"/>
      <c r="C3" s="194"/>
      <c r="D3" s="19"/>
    </row>
    <row r="4" spans="1:10" x14ac:dyDescent="0.25">
      <c r="A4" s="33"/>
      <c r="B4" s="46"/>
      <c r="C4" s="46"/>
      <c r="D4" s="19"/>
    </row>
    <row r="5" spans="1:10" ht="30" customHeight="1" x14ac:dyDescent="0.25">
      <c r="A5" s="167" t="s">
        <v>489</v>
      </c>
      <c r="B5" s="167"/>
      <c r="C5" s="167"/>
      <c r="D5" s="167"/>
    </row>
    <row r="6" spans="1:10" ht="30" customHeight="1" x14ac:dyDescent="0.25">
      <c r="A6" s="195"/>
      <c r="B6" s="195"/>
      <c r="C6" s="195"/>
      <c r="D6" s="195"/>
    </row>
    <row r="7" spans="1:10" x14ac:dyDescent="0.25">
      <c r="A7" s="2" t="s">
        <v>61</v>
      </c>
    </row>
    <row r="8" spans="1:10" x14ac:dyDescent="0.25">
      <c r="A8" s="2" t="s">
        <v>25</v>
      </c>
      <c r="C8" s="46" t="s">
        <v>53</v>
      </c>
    </row>
    <row r="9" spans="1:10" x14ac:dyDescent="0.25">
      <c r="A9" s="33"/>
      <c r="C9" s="46"/>
    </row>
    <row r="10" spans="1:10" x14ac:dyDescent="0.25">
      <c r="A10" s="183" t="s">
        <v>563</v>
      </c>
      <c r="B10" s="183"/>
      <c r="C10" s="183"/>
      <c r="D10" s="183"/>
    </row>
    <row r="11" spans="1:10" x14ac:dyDescent="0.25">
      <c r="A11" s="183"/>
      <c r="B11" s="183"/>
      <c r="C11" s="183"/>
      <c r="D11" s="183"/>
    </row>
    <row r="12" spans="1:10" x14ac:dyDescent="0.25">
      <c r="A12" s="183"/>
      <c r="B12" s="183"/>
      <c r="C12" s="183"/>
      <c r="D12" s="183"/>
      <c r="E12" s="18"/>
      <c r="F12" s="18"/>
      <c r="G12" s="18"/>
      <c r="H12" s="18"/>
      <c r="I12" s="18"/>
      <c r="J12" s="18"/>
    </row>
    <row r="13" spans="1:10" x14ac:dyDescent="0.25">
      <c r="A13" s="183"/>
      <c r="B13" s="183"/>
      <c r="C13" s="183"/>
      <c r="D13" s="183"/>
      <c r="E13" s="18"/>
      <c r="F13" s="18"/>
      <c r="G13" s="18"/>
      <c r="H13" s="18"/>
      <c r="I13" s="18"/>
      <c r="J13" s="18"/>
    </row>
    <row r="14" spans="1:10" x14ac:dyDescent="0.25">
      <c r="A14" s="183"/>
      <c r="B14" s="183"/>
      <c r="C14" s="183"/>
      <c r="D14" s="183"/>
      <c r="E14" s="18"/>
      <c r="F14" s="18"/>
      <c r="G14" s="18"/>
      <c r="H14" s="18"/>
      <c r="I14" s="18"/>
      <c r="J14" s="18"/>
    </row>
    <row r="15" spans="1:10" x14ac:dyDescent="0.25">
      <c r="A15" s="162"/>
      <c r="B15" s="162"/>
      <c r="C15" s="162"/>
      <c r="D15" s="162"/>
      <c r="E15" s="18"/>
      <c r="F15" s="18"/>
      <c r="G15" s="18"/>
      <c r="H15" s="18"/>
      <c r="I15" s="18"/>
      <c r="J15" s="18"/>
    </row>
    <row r="16" spans="1:10" x14ac:dyDescent="0.25">
      <c r="A16" s="4" t="s">
        <v>545</v>
      </c>
      <c r="B16" s="158"/>
      <c r="C16" s="158"/>
      <c r="D16" s="158"/>
      <c r="E16" s="18"/>
      <c r="F16" s="18"/>
      <c r="G16" s="18"/>
      <c r="H16" s="18"/>
      <c r="I16" s="18"/>
      <c r="J16" s="18"/>
    </row>
    <row r="18" spans="1:4" x14ac:dyDescent="0.25">
      <c r="A18" s="30" t="s">
        <v>26</v>
      </c>
      <c r="B18" s="30" t="s">
        <v>28</v>
      </c>
      <c r="C18" s="30" t="s">
        <v>40</v>
      </c>
      <c r="D18" s="30" t="s">
        <v>27</v>
      </c>
    </row>
    <row r="19" spans="1:4" x14ac:dyDescent="0.25">
      <c r="A19" s="28"/>
      <c r="B19" s="12"/>
      <c r="C19" s="12"/>
      <c r="D19" s="29"/>
    </row>
    <row r="20" spans="1:4" x14ac:dyDescent="0.25">
      <c r="A20" s="28"/>
      <c r="B20" s="12"/>
      <c r="C20" s="12"/>
      <c r="D20" s="29"/>
    </row>
    <row r="21" spans="1:4" x14ac:dyDescent="0.25">
      <c r="A21" s="28"/>
      <c r="B21" s="12"/>
      <c r="C21" s="12"/>
      <c r="D21" s="29"/>
    </row>
    <row r="22" spans="1:4" x14ac:dyDescent="0.25">
      <c r="A22" s="28"/>
      <c r="B22" s="12"/>
      <c r="C22" s="12"/>
      <c r="D22" s="29"/>
    </row>
    <row r="23" spans="1:4" x14ac:dyDescent="0.25">
      <c r="A23" s="28"/>
      <c r="B23" s="12"/>
      <c r="C23" s="12"/>
      <c r="D23" s="29"/>
    </row>
    <row r="24" spans="1:4" x14ac:dyDescent="0.25">
      <c r="A24" s="28"/>
      <c r="B24" s="12"/>
      <c r="C24" s="12"/>
      <c r="D24" s="29"/>
    </row>
    <row r="25" spans="1:4" x14ac:dyDescent="0.25">
      <c r="A25" s="28"/>
      <c r="B25" s="12"/>
      <c r="C25" s="12"/>
      <c r="D25" s="29"/>
    </row>
    <row r="26" spans="1:4" x14ac:dyDescent="0.25">
      <c r="A26" s="28"/>
      <c r="B26" s="12"/>
      <c r="C26" s="12"/>
      <c r="D26" s="29"/>
    </row>
    <row r="27" spans="1:4" x14ac:dyDescent="0.25">
      <c r="A27" s="28"/>
      <c r="B27" s="12"/>
      <c r="C27" s="12"/>
      <c r="D27" s="29"/>
    </row>
    <row r="28" spans="1:4" x14ac:dyDescent="0.25">
      <c r="A28" s="28"/>
      <c r="B28" s="12"/>
      <c r="C28" s="12"/>
      <c r="D28" s="29"/>
    </row>
    <row r="29" spans="1:4" x14ac:dyDescent="0.25">
      <c r="A29" s="28"/>
      <c r="B29" s="12"/>
      <c r="C29" s="12"/>
      <c r="D29" s="29"/>
    </row>
    <row r="30" spans="1:4" x14ac:dyDescent="0.25">
      <c r="A30" s="28"/>
      <c r="B30" s="12"/>
      <c r="C30" s="12"/>
      <c r="D30" s="29"/>
    </row>
    <row r="31" spans="1:4" x14ac:dyDescent="0.25">
      <c r="A31" s="28"/>
      <c r="B31" s="12"/>
      <c r="C31" s="12"/>
      <c r="D31" s="29"/>
    </row>
    <row r="32" spans="1:4" x14ac:dyDescent="0.25">
      <c r="A32" s="28"/>
      <c r="B32" s="12"/>
      <c r="C32" s="12"/>
      <c r="D32" s="29"/>
    </row>
    <row r="33" spans="1:4" x14ac:dyDescent="0.25">
      <c r="A33" s="28"/>
      <c r="B33" s="12"/>
      <c r="C33" s="12"/>
      <c r="D33" s="29"/>
    </row>
    <row r="34" spans="1:4" x14ac:dyDescent="0.25">
      <c r="A34" s="28"/>
      <c r="B34" s="12"/>
      <c r="C34" s="12"/>
      <c r="D34" s="29"/>
    </row>
    <row r="35" spans="1:4" x14ac:dyDescent="0.25">
      <c r="A35" s="28"/>
      <c r="B35" s="12"/>
      <c r="C35" s="12"/>
      <c r="D35" s="29"/>
    </row>
    <row r="36" spans="1:4" x14ac:dyDescent="0.25">
      <c r="A36" s="28"/>
      <c r="B36" s="12"/>
      <c r="C36" s="12"/>
      <c r="D36" s="29"/>
    </row>
    <row r="37" spans="1:4" x14ac:dyDescent="0.25">
      <c r="A37" s="28"/>
      <c r="B37" s="12"/>
      <c r="C37" s="12"/>
      <c r="D37" s="29"/>
    </row>
    <row r="38" spans="1:4" x14ac:dyDescent="0.25">
      <c r="A38" s="28"/>
      <c r="B38" s="12"/>
      <c r="C38" s="12"/>
      <c r="D38" s="29"/>
    </row>
    <row r="39" spans="1:4" x14ac:dyDescent="0.25">
      <c r="A39" s="28"/>
      <c r="B39" s="12"/>
      <c r="C39" s="12"/>
      <c r="D39" s="29"/>
    </row>
    <row r="40" spans="1:4" x14ac:dyDescent="0.25">
      <c r="A40" s="28"/>
      <c r="B40" s="12"/>
      <c r="C40" s="12"/>
      <c r="D40" s="29"/>
    </row>
    <row r="41" spans="1:4" x14ac:dyDescent="0.25">
      <c r="A41" s="28"/>
      <c r="B41" s="12"/>
      <c r="C41" s="12"/>
      <c r="D41" s="29"/>
    </row>
    <row r="42" spans="1:4" x14ac:dyDescent="0.25">
      <c r="A42" s="15"/>
    </row>
    <row r="43" spans="1:4" x14ac:dyDescent="0.25">
      <c r="A43" t="s">
        <v>36</v>
      </c>
    </row>
    <row r="44" spans="1:4" x14ac:dyDescent="0.25">
      <c r="A44" t="s">
        <v>55</v>
      </c>
    </row>
    <row r="45" spans="1:4" x14ac:dyDescent="0.25">
      <c r="A45" t="s">
        <v>38</v>
      </c>
    </row>
    <row r="46" spans="1:4" x14ac:dyDescent="0.25">
      <c r="A46" t="s">
        <v>39</v>
      </c>
    </row>
    <row r="48" spans="1:4" x14ac:dyDescent="0.25">
      <c r="A48" t="s">
        <v>54</v>
      </c>
    </row>
    <row r="49" spans="1:1" x14ac:dyDescent="0.25">
      <c r="A49" t="s">
        <v>42</v>
      </c>
    </row>
  </sheetData>
  <mergeCells count="6">
    <mergeCell ref="A10:D14"/>
    <mergeCell ref="A1:B1"/>
    <mergeCell ref="A2:B2"/>
    <mergeCell ref="A3:C3"/>
    <mergeCell ref="C2:D2"/>
    <mergeCell ref="A5:D6"/>
  </mergeCells>
  <pageMargins left="0.25" right="0.25" top="0.75" bottom="0.75" header="0.3" footer="0.3"/>
  <pageSetup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zoomScaleNormal="100" workbookViewId="0">
      <selection activeCell="F8" sqref="F8"/>
    </sheetView>
  </sheetViews>
  <sheetFormatPr defaultRowHeight="15" x14ac:dyDescent="0.25"/>
  <cols>
    <col min="1" max="1" width="11.7109375" customWidth="1"/>
    <col min="2" max="2" width="24.5703125" customWidth="1"/>
    <col min="3" max="3" width="36.7109375" customWidth="1"/>
    <col min="4" max="4" width="11.7109375" customWidth="1"/>
  </cols>
  <sheetData>
    <row r="1" spans="1:11" x14ac:dyDescent="0.25">
      <c r="A1" s="194" t="s">
        <v>24</v>
      </c>
      <c r="B1" s="194"/>
      <c r="C1" s="71">
        <f>Instructions!H1</f>
        <v>0</v>
      </c>
      <c r="D1" s="48"/>
    </row>
    <row r="2" spans="1:11" x14ac:dyDescent="0.25">
      <c r="A2" s="194" t="s">
        <v>2</v>
      </c>
      <c r="B2" s="194"/>
      <c r="C2" s="181" t="str">
        <f>Instructions!C3</f>
        <v>No Match</v>
      </c>
      <c r="D2" s="181"/>
    </row>
    <row r="3" spans="1:11" x14ac:dyDescent="0.25">
      <c r="A3" s="194"/>
      <c r="B3" s="194"/>
      <c r="C3" s="194"/>
      <c r="D3" s="19"/>
    </row>
    <row r="4" spans="1:11" x14ac:dyDescent="0.25">
      <c r="A4" s="46"/>
      <c r="B4" s="46"/>
      <c r="C4" s="46"/>
      <c r="D4" s="19"/>
    </row>
    <row r="5" spans="1:11" x14ac:dyDescent="0.25">
      <c r="A5" s="165" t="s">
        <v>561</v>
      </c>
      <c r="B5" s="183"/>
      <c r="C5" s="183"/>
      <c r="D5" s="183"/>
      <c r="E5" s="72"/>
      <c r="F5" s="72"/>
      <c r="G5" s="72"/>
    </row>
    <row r="6" spans="1:11" x14ac:dyDescent="0.25">
      <c r="A6" s="183"/>
      <c r="B6" s="183"/>
      <c r="C6" s="183"/>
      <c r="D6" s="183"/>
      <c r="E6" s="69"/>
      <c r="F6" s="69"/>
      <c r="G6" s="69"/>
    </row>
    <row r="7" spans="1:11" x14ac:dyDescent="0.25">
      <c r="A7" s="183"/>
      <c r="B7" s="183"/>
      <c r="C7" s="183"/>
      <c r="D7" s="183"/>
      <c r="E7" s="69"/>
      <c r="F7" s="69"/>
      <c r="G7" s="69"/>
    </row>
    <row r="8" spans="1:11" x14ac:dyDescent="0.25">
      <c r="A8" s="183"/>
      <c r="B8" s="183"/>
      <c r="C8" s="183"/>
      <c r="D8" s="183"/>
      <c r="E8" s="161"/>
      <c r="F8" s="161"/>
      <c r="G8" s="161"/>
    </row>
    <row r="9" spans="1:11" x14ac:dyDescent="0.25">
      <c r="C9" s="4"/>
    </row>
    <row r="10" spans="1:11" x14ac:dyDescent="0.25">
      <c r="A10" s="2" t="s">
        <v>62</v>
      </c>
      <c r="F10" s="18"/>
    </row>
    <row r="11" spans="1:11" x14ac:dyDescent="0.25">
      <c r="A11" s="2" t="s">
        <v>25</v>
      </c>
      <c r="C11" s="46" t="s">
        <v>56</v>
      </c>
    </row>
    <row r="12" spans="1:11" x14ac:dyDescent="0.25">
      <c r="A12" s="2"/>
      <c r="C12" s="67"/>
    </row>
    <row r="13" spans="1:11" x14ac:dyDescent="0.25">
      <c r="A13" s="196" t="s">
        <v>557</v>
      </c>
      <c r="B13" s="197"/>
      <c r="C13" s="197"/>
      <c r="D13" s="197"/>
      <c r="E13" s="197"/>
      <c r="F13" s="197"/>
      <c r="G13" s="197"/>
      <c r="H13" s="197"/>
      <c r="I13" s="197"/>
      <c r="J13" s="197"/>
      <c r="K13" s="197"/>
    </row>
    <row r="14" spans="1:11" x14ac:dyDescent="0.25">
      <c r="A14" s="197"/>
      <c r="B14" s="197"/>
      <c r="C14" s="197"/>
      <c r="D14" s="197"/>
      <c r="E14" s="197"/>
      <c r="F14" s="197"/>
      <c r="G14" s="197"/>
      <c r="H14" s="197"/>
      <c r="I14" s="197"/>
      <c r="J14" s="197"/>
      <c r="K14" s="197"/>
    </row>
    <row r="15" spans="1:11" ht="3.75" customHeight="1" x14ac:dyDescent="0.25">
      <c r="A15" s="197"/>
      <c r="B15" s="197"/>
      <c r="C15" s="197"/>
      <c r="D15" s="197"/>
      <c r="E15" s="197"/>
      <c r="F15" s="197"/>
      <c r="G15" s="197"/>
      <c r="H15" s="197"/>
      <c r="I15" s="197"/>
      <c r="J15" s="197"/>
      <c r="K15" s="197"/>
    </row>
    <row r="16" spans="1:11" hidden="1" x14ac:dyDescent="0.25">
      <c r="A16" s="197"/>
      <c r="B16" s="197"/>
      <c r="C16" s="197"/>
      <c r="D16" s="197"/>
      <c r="E16" s="197"/>
      <c r="F16" s="197"/>
      <c r="G16" s="197"/>
      <c r="H16" s="197"/>
      <c r="I16" s="197"/>
      <c r="J16" s="197"/>
      <c r="K16" s="197"/>
    </row>
    <row r="17" spans="1:4" x14ac:dyDescent="0.25">
      <c r="A17" t="s">
        <v>36</v>
      </c>
    </row>
    <row r="18" spans="1:4" x14ac:dyDescent="0.25">
      <c r="A18" t="s">
        <v>490</v>
      </c>
    </row>
    <row r="19" spans="1:4" x14ac:dyDescent="0.25">
      <c r="A19" t="s">
        <v>491</v>
      </c>
    </row>
    <row r="21" spans="1:4" x14ac:dyDescent="0.25">
      <c r="A21" s="30" t="s">
        <v>26</v>
      </c>
      <c r="B21" s="30" t="s">
        <v>28</v>
      </c>
      <c r="C21" s="30" t="s">
        <v>40</v>
      </c>
      <c r="D21" s="30" t="s">
        <v>27</v>
      </c>
    </row>
    <row r="22" spans="1:4" x14ac:dyDescent="0.25">
      <c r="A22" s="28"/>
      <c r="B22" s="12"/>
      <c r="C22" s="12"/>
      <c r="D22" s="29"/>
    </row>
    <row r="23" spans="1:4" x14ac:dyDescent="0.25">
      <c r="A23" s="28"/>
      <c r="B23" s="12"/>
      <c r="C23" s="12"/>
      <c r="D23" s="29"/>
    </row>
    <row r="24" spans="1:4" x14ac:dyDescent="0.25">
      <c r="A24" s="28"/>
      <c r="B24" s="12"/>
      <c r="C24" s="12"/>
      <c r="D24" s="29"/>
    </row>
    <row r="25" spans="1:4" x14ac:dyDescent="0.25">
      <c r="A25" s="28"/>
      <c r="B25" s="12"/>
      <c r="C25" s="12"/>
      <c r="D25" s="29"/>
    </row>
    <row r="26" spans="1:4" x14ac:dyDescent="0.25">
      <c r="A26" s="28"/>
      <c r="B26" s="12"/>
      <c r="C26" s="12"/>
      <c r="D26" s="29"/>
    </row>
    <row r="27" spans="1:4" x14ac:dyDescent="0.25">
      <c r="A27" s="28"/>
      <c r="B27" s="12"/>
      <c r="C27" s="12"/>
      <c r="D27" s="29"/>
    </row>
    <row r="28" spans="1:4" x14ac:dyDescent="0.25">
      <c r="A28" s="28"/>
      <c r="B28" s="12"/>
      <c r="C28" s="12"/>
      <c r="D28" s="29"/>
    </row>
    <row r="29" spans="1:4" x14ac:dyDescent="0.25">
      <c r="A29" s="28"/>
      <c r="B29" s="12"/>
      <c r="C29" s="12"/>
      <c r="D29" s="29"/>
    </row>
    <row r="30" spans="1:4" x14ac:dyDescent="0.25">
      <c r="A30" s="28"/>
      <c r="B30" s="12"/>
      <c r="C30" s="12"/>
      <c r="D30" s="29"/>
    </row>
    <row r="31" spans="1:4" x14ac:dyDescent="0.25">
      <c r="A31" s="28"/>
      <c r="B31" s="12"/>
      <c r="C31" s="12"/>
      <c r="D31" s="29"/>
    </row>
    <row r="32" spans="1:4" x14ac:dyDescent="0.25">
      <c r="A32" s="28"/>
      <c r="B32" s="12"/>
      <c r="C32" s="12"/>
      <c r="D32" s="29"/>
    </row>
    <row r="33" spans="1:4" x14ac:dyDescent="0.25">
      <c r="A33" s="28"/>
      <c r="B33" s="12"/>
      <c r="C33" s="12"/>
      <c r="D33" s="29"/>
    </row>
    <row r="34" spans="1:4" x14ac:dyDescent="0.25">
      <c r="A34" s="28"/>
      <c r="B34" s="12"/>
      <c r="C34" s="12"/>
      <c r="D34" s="29"/>
    </row>
    <row r="35" spans="1:4" x14ac:dyDescent="0.25">
      <c r="A35" s="28"/>
      <c r="B35" s="12"/>
      <c r="C35" s="12"/>
      <c r="D35" s="29"/>
    </row>
    <row r="36" spans="1:4" x14ac:dyDescent="0.25">
      <c r="A36" s="28"/>
      <c r="B36" s="12"/>
      <c r="C36" s="12"/>
      <c r="D36" s="29"/>
    </row>
    <row r="37" spans="1:4" x14ac:dyDescent="0.25">
      <c r="A37" s="28"/>
      <c r="B37" s="12"/>
      <c r="C37" s="12"/>
      <c r="D37" s="29"/>
    </row>
    <row r="38" spans="1:4" x14ac:dyDescent="0.25">
      <c r="A38" s="28"/>
      <c r="B38" s="12"/>
      <c r="C38" s="12"/>
      <c r="D38" s="29"/>
    </row>
    <row r="39" spans="1:4" x14ac:dyDescent="0.25">
      <c r="A39" s="28"/>
      <c r="B39" s="12"/>
      <c r="C39" s="12"/>
      <c r="D39" s="29"/>
    </row>
    <row r="40" spans="1:4" x14ac:dyDescent="0.25">
      <c r="A40" s="28"/>
      <c r="B40" s="12"/>
      <c r="C40" s="12"/>
      <c r="D40" s="29"/>
    </row>
    <row r="41" spans="1:4" x14ac:dyDescent="0.25">
      <c r="A41" s="28"/>
      <c r="B41" s="12"/>
      <c r="C41" s="12"/>
      <c r="D41" s="29"/>
    </row>
    <row r="42" spans="1:4" x14ac:dyDescent="0.25">
      <c r="A42" s="28"/>
      <c r="B42" s="12"/>
      <c r="C42" s="12"/>
      <c r="D42" s="29"/>
    </row>
    <row r="43" spans="1:4" x14ac:dyDescent="0.25">
      <c r="A43" s="28"/>
      <c r="B43" s="12"/>
      <c r="C43" s="12"/>
      <c r="D43" s="29"/>
    </row>
    <row r="44" spans="1:4" x14ac:dyDescent="0.25">
      <c r="A44" s="28"/>
      <c r="B44" s="12"/>
      <c r="C44" s="12"/>
      <c r="D44" s="29"/>
    </row>
    <row r="45" spans="1:4" x14ac:dyDescent="0.25">
      <c r="A45" s="13"/>
      <c r="B45" s="14"/>
      <c r="C45" s="3"/>
      <c r="D45" s="3"/>
    </row>
    <row r="46" spans="1:4" x14ac:dyDescent="0.25">
      <c r="A46" s="15"/>
    </row>
  </sheetData>
  <mergeCells count="6">
    <mergeCell ref="A13:K16"/>
    <mergeCell ref="A1:B1"/>
    <mergeCell ref="A2:B2"/>
    <mergeCell ref="A3:C3"/>
    <mergeCell ref="C2:D2"/>
    <mergeCell ref="A5:D8"/>
  </mergeCells>
  <pageMargins left="0.25" right="0.25" top="0.75" bottom="0.75" header="0.3" footer="0.3"/>
  <pageSetup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zoomScaleNormal="100" workbookViewId="0">
      <selection activeCell="A8" sqref="A8"/>
    </sheetView>
  </sheetViews>
  <sheetFormatPr defaultRowHeight="15" x14ac:dyDescent="0.25"/>
  <cols>
    <col min="1" max="1" width="11.7109375" customWidth="1"/>
    <col min="2" max="2" width="24.5703125" customWidth="1"/>
    <col min="3" max="3" width="36.7109375" customWidth="1"/>
    <col min="4" max="4" width="11.7109375" customWidth="1"/>
  </cols>
  <sheetData>
    <row r="1" spans="1:11" x14ac:dyDescent="0.25">
      <c r="A1" s="194" t="s">
        <v>24</v>
      </c>
      <c r="B1" s="194"/>
      <c r="C1" s="153">
        <f>Instructions!H1</f>
        <v>0</v>
      </c>
      <c r="D1" s="48"/>
    </row>
    <row r="2" spans="1:11" x14ac:dyDescent="0.25">
      <c r="A2" s="194" t="s">
        <v>2</v>
      </c>
      <c r="B2" s="194"/>
      <c r="C2" s="181" t="str">
        <f>Instructions!C3</f>
        <v>No Match</v>
      </c>
      <c r="D2" s="181"/>
    </row>
    <row r="3" spans="1:11" x14ac:dyDescent="0.25">
      <c r="A3" s="194"/>
      <c r="B3" s="194"/>
      <c r="C3" s="194"/>
      <c r="D3" s="19"/>
    </row>
    <row r="4" spans="1:11" x14ac:dyDescent="0.25">
      <c r="A4" s="154"/>
      <c r="B4" s="154"/>
      <c r="C4" s="154"/>
      <c r="D4" s="19"/>
    </row>
    <row r="5" spans="1:11" x14ac:dyDescent="0.25">
      <c r="A5" s="165" t="s">
        <v>539</v>
      </c>
      <c r="B5" s="183"/>
      <c r="C5" s="183"/>
      <c r="D5" s="183"/>
      <c r="E5" s="72"/>
      <c r="F5" s="72"/>
      <c r="G5" s="72"/>
    </row>
    <row r="6" spans="1:11" x14ac:dyDescent="0.25">
      <c r="A6" s="183"/>
      <c r="B6" s="183"/>
      <c r="C6" s="183"/>
      <c r="D6" s="183"/>
      <c r="E6" s="152"/>
      <c r="F6" s="152"/>
      <c r="G6" s="152"/>
    </row>
    <row r="7" spans="1:11" x14ac:dyDescent="0.25">
      <c r="A7" s="183"/>
      <c r="B7" s="183"/>
      <c r="C7" s="183"/>
      <c r="D7" s="183"/>
      <c r="E7" s="152"/>
      <c r="F7" s="152"/>
      <c r="G7" s="152"/>
    </row>
    <row r="8" spans="1:11" x14ac:dyDescent="0.25">
      <c r="C8" s="4"/>
    </row>
    <row r="9" spans="1:11" x14ac:dyDescent="0.25">
      <c r="A9" s="2" t="s">
        <v>538</v>
      </c>
      <c r="F9" s="18"/>
    </row>
    <row r="10" spans="1:11" x14ac:dyDescent="0.25">
      <c r="A10" s="2" t="s">
        <v>25</v>
      </c>
      <c r="C10" s="154" t="s">
        <v>540</v>
      </c>
    </row>
    <row r="11" spans="1:11" x14ac:dyDescent="0.25">
      <c r="A11" s="2"/>
      <c r="C11" s="154"/>
    </row>
    <row r="12" spans="1:11" x14ac:dyDescent="0.25">
      <c r="A12" s="196" t="s">
        <v>544</v>
      </c>
      <c r="B12" s="197"/>
      <c r="C12" s="197"/>
      <c r="D12" s="197"/>
      <c r="E12" s="197"/>
      <c r="F12" s="197"/>
      <c r="G12" s="197"/>
      <c r="H12" s="197"/>
      <c r="I12" s="197"/>
      <c r="J12" s="197"/>
      <c r="K12" s="197"/>
    </row>
    <row r="13" spans="1:11" x14ac:dyDescent="0.25">
      <c r="A13" s="197"/>
      <c r="B13" s="197"/>
      <c r="C13" s="197"/>
      <c r="D13" s="197"/>
      <c r="E13" s="197"/>
      <c r="F13" s="197"/>
      <c r="G13" s="197"/>
      <c r="H13" s="197"/>
      <c r="I13" s="197"/>
      <c r="J13" s="197"/>
      <c r="K13" s="197"/>
    </row>
    <row r="14" spans="1:11" x14ac:dyDescent="0.25">
      <c r="A14" s="197"/>
      <c r="B14" s="197"/>
      <c r="C14" s="197"/>
      <c r="D14" s="197"/>
      <c r="E14" s="197"/>
      <c r="F14" s="197"/>
      <c r="G14" s="197"/>
      <c r="H14" s="197"/>
      <c r="I14" s="197"/>
      <c r="J14" s="197"/>
      <c r="K14" s="197"/>
    </row>
    <row r="15" spans="1:11" x14ac:dyDescent="0.25">
      <c r="A15" s="197"/>
      <c r="B15" s="197"/>
      <c r="C15" s="197"/>
      <c r="D15" s="197"/>
      <c r="E15" s="197"/>
      <c r="F15" s="197"/>
      <c r="G15" s="197"/>
      <c r="H15" s="197"/>
      <c r="I15" s="197"/>
      <c r="J15" s="197"/>
      <c r="K15" s="197"/>
    </row>
    <row r="16" spans="1:11" x14ac:dyDescent="0.25">
      <c r="A16" t="s">
        <v>36</v>
      </c>
    </row>
    <row r="17" spans="1:4" x14ac:dyDescent="0.25">
      <c r="A17" t="s">
        <v>490</v>
      </c>
    </row>
    <row r="18" spans="1:4" x14ac:dyDescent="0.25">
      <c r="A18" t="s">
        <v>491</v>
      </c>
    </row>
    <row r="20" spans="1:4" x14ac:dyDescent="0.25">
      <c r="A20" s="30" t="s">
        <v>26</v>
      </c>
      <c r="B20" s="30" t="s">
        <v>28</v>
      </c>
      <c r="C20" s="30" t="s">
        <v>40</v>
      </c>
      <c r="D20" s="30" t="s">
        <v>27</v>
      </c>
    </row>
    <row r="21" spans="1:4" x14ac:dyDescent="0.25">
      <c r="A21" s="28"/>
      <c r="B21" s="12"/>
      <c r="C21" s="12"/>
      <c r="D21" s="29"/>
    </row>
    <row r="22" spans="1:4" x14ac:dyDescent="0.25">
      <c r="A22" s="28"/>
      <c r="B22" s="12"/>
      <c r="C22" s="12"/>
      <c r="D22" s="29"/>
    </row>
    <row r="23" spans="1:4" x14ac:dyDescent="0.25">
      <c r="A23" s="28"/>
      <c r="B23" s="12"/>
      <c r="C23" s="12"/>
      <c r="D23" s="29"/>
    </row>
    <row r="24" spans="1:4" x14ac:dyDescent="0.25">
      <c r="A24" s="28"/>
      <c r="B24" s="12"/>
      <c r="C24" s="12"/>
      <c r="D24" s="29"/>
    </row>
    <row r="25" spans="1:4" x14ac:dyDescent="0.25">
      <c r="A25" s="28"/>
      <c r="B25" s="12"/>
      <c r="C25" s="12"/>
      <c r="D25" s="29"/>
    </row>
    <row r="26" spans="1:4" x14ac:dyDescent="0.25">
      <c r="A26" s="28"/>
      <c r="B26" s="12"/>
      <c r="C26" s="12"/>
      <c r="D26" s="29"/>
    </row>
    <row r="27" spans="1:4" x14ac:dyDescent="0.25">
      <c r="A27" s="28"/>
      <c r="B27" s="12"/>
      <c r="C27" s="12"/>
      <c r="D27" s="29"/>
    </row>
    <row r="28" spans="1:4" x14ac:dyDescent="0.25">
      <c r="A28" s="28"/>
      <c r="B28" s="12"/>
      <c r="C28" s="12"/>
      <c r="D28" s="29"/>
    </row>
    <row r="29" spans="1:4" x14ac:dyDescent="0.25">
      <c r="A29" s="28"/>
      <c r="B29" s="12"/>
      <c r="C29" s="12"/>
      <c r="D29" s="29"/>
    </row>
    <row r="30" spans="1:4" x14ac:dyDescent="0.25">
      <c r="A30" s="28"/>
      <c r="B30" s="12"/>
      <c r="C30" s="12"/>
      <c r="D30" s="29"/>
    </row>
    <row r="31" spans="1:4" x14ac:dyDescent="0.25">
      <c r="A31" s="28"/>
      <c r="B31" s="12"/>
      <c r="C31" s="12"/>
      <c r="D31" s="29"/>
    </row>
    <row r="32" spans="1:4" x14ac:dyDescent="0.25">
      <c r="A32" s="28"/>
      <c r="B32" s="12"/>
      <c r="C32" s="12"/>
      <c r="D32" s="29"/>
    </row>
    <row r="33" spans="1:4" x14ac:dyDescent="0.25">
      <c r="A33" s="28"/>
      <c r="B33" s="12"/>
      <c r="C33" s="12"/>
      <c r="D33" s="29"/>
    </row>
    <row r="34" spans="1:4" x14ac:dyDescent="0.25">
      <c r="A34" s="28"/>
      <c r="B34" s="12"/>
      <c r="C34" s="12"/>
      <c r="D34" s="29"/>
    </row>
    <row r="35" spans="1:4" x14ac:dyDescent="0.25">
      <c r="A35" s="28"/>
      <c r="B35" s="12"/>
      <c r="C35" s="12"/>
      <c r="D35" s="29"/>
    </row>
    <row r="36" spans="1:4" x14ac:dyDescent="0.25">
      <c r="A36" s="28"/>
      <c r="B36" s="12"/>
      <c r="C36" s="12"/>
      <c r="D36" s="29"/>
    </row>
    <row r="37" spans="1:4" x14ac:dyDescent="0.25">
      <c r="A37" s="28"/>
      <c r="B37" s="12"/>
      <c r="C37" s="12"/>
      <c r="D37" s="29"/>
    </row>
    <row r="38" spans="1:4" x14ac:dyDescent="0.25">
      <c r="A38" s="28"/>
      <c r="B38" s="12"/>
      <c r="C38" s="12"/>
      <c r="D38" s="29"/>
    </row>
    <row r="39" spans="1:4" x14ac:dyDescent="0.25">
      <c r="A39" s="28"/>
      <c r="B39" s="12"/>
      <c r="C39" s="12"/>
      <c r="D39" s="29"/>
    </row>
    <row r="40" spans="1:4" x14ac:dyDescent="0.25">
      <c r="A40" s="28"/>
      <c r="B40" s="12"/>
      <c r="C40" s="12"/>
      <c r="D40" s="29"/>
    </row>
    <row r="41" spans="1:4" x14ac:dyDescent="0.25">
      <c r="A41" s="28"/>
      <c r="B41" s="12"/>
      <c r="C41" s="12"/>
      <c r="D41" s="29"/>
    </row>
    <row r="42" spans="1:4" x14ac:dyDescent="0.25">
      <c r="A42" s="28"/>
      <c r="B42" s="12"/>
      <c r="C42" s="12"/>
      <c r="D42" s="29"/>
    </row>
    <row r="43" spans="1:4" x14ac:dyDescent="0.25">
      <c r="A43" s="28"/>
      <c r="B43" s="12"/>
      <c r="C43" s="12"/>
      <c r="D43" s="29"/>
    </row>
    <row r="44" spans="1:4" x14ac:dyDescent="0.25">
      <c r="A44" s="13"/>
      <c r="B44" s="14"/>
      <c r="C44" s="3"/>
      <c r="D44" s="3"/>
    </row>
    <row r="45" spans="1:4" x14ac:dyDescent="0.25">
      <c r="A45" s="15"/>
    </row>
  </sheetData>
  <mergeCells count="6">
    <mergeCell ref="A12:K15"/>
    <mergeCell ref="A1:B1"/>
    <mergeCell ref="A2:B2"/>
    <mergeCell ref="C2:D2"/>
    <mergeCell ref="A3:C3"/>
    <mergeCell ref="A5:D7"/>
  </mergeCells>
  <pageMargins left="0.25" right="0.25" top="0.75" bottom="0.75" header="0.3" footer="0.3"/>
  <pageSetup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zoomScaleNormal="100" workbookViewId="0">
      <selection sqref="A1:B1"/>
    </sheetView>
  </sheetViews>
  <sheetFormatPr defaultRowHeight="15" x14ac:dyDescent="0.25"/>
  <cols>
    <col min="1" max="1" width="11.7109375" customWidth="1"/>
    <col min="2" max="2" width="24.5703125" customWidth="1"/>
    <col min="3" max="3" width="36.7109375" customWidth="1"/>
    <col min="4" max="4" width="11.7109375" customWidth="1"/>
  </cols>
  <sheetData>
    <row r="1" spans="1:11" x14ac:dyDescent="0.25">
      <c r="A1" s="194" t="s">
        <v>24</v>
      </c>
      <c r="B1" s="194"/>
      <c r="C1" s="156">
        <f>Instructions!H1</f>
        <v>0</v>
      </c>
      <c r="D1" s="48"/>
    </row>
    <row r="2" spans="1:11" x14ac:dyDescent="0.25">
      <c r="A2" s="194" t="s">
        <v>2</v>
      </c>
      <c r="B2" s="194"/>
      <c r="C2" s="181" t="str">
        <f>Instructions!C3</f>
        <v>No Match</v>
      </c>
      <c r="D2" s="181"/>
    </row>
    <row r="3" spans="1:11" x14ac:dyDescent="0.25">
      <c r="A3" s="194"/>
      <c r="B3" s="194"/>
      <c r="C3" s="194"/>
      <c r="D3" s="19"/>
    </row>
    <row r="4" spans="1:11" x14ac:dyDescent="0.25">
      <c r="A4" s="157"/>
      <c r="B4" s="157"/>
      <c r="C4" s="157"/>
      <c r="D4" s="19"/>
    </row>
    <row r="5" spans="1:11" x14ac:dyDescent="0.25">
      <c r="A5" s="165" t="s">
        <v>541</v>
      </c>
      <c r="B5" s="183"/>
      <c r="C5" s="183"/>
      <c r="D5" s="183"/>
      <c r="E5" s="72"/>
      <c r="F5" s="72"/>
      <c r="G5" s="72"/>
    </row>
    <row r="6" spans="1:11" x14ac:dyDescent="0.25">
      <c r="A6" s="183"/>
      <c r="B6" s="183"/>
      <c r="C6" s="183"/>
      <c r="D6" s="183"/>
      <c r="E6" s="155"/>
      <c r="F6" s="155"/>
      <c r="G6" s="155"/>
    </row>
    <row r="7" spans="1:11" x14ac:dyDescent="0.25">
      <c r="A7" s="183"/>
      <c r="B7" s="183"/>
      <c r="C7" s="183"/>
      <c r="D7" s="183"/>
      <c r="E7" s="155"/>
      <c r="F7" s="155"/>
      <c r="G7" s="155"/>
    </row>
    <row r="8" spans="1:11" x14ac:dyDescent="0.25">
      <c r="C8" s="4"/>
    </row>
    <row r="9" spans="1:11" x14ac:dyDescent="0.25">
      <c r="A9" s="2" t="s">
        <v>542</v>
      </c>
      <c r="F9" s="18"/>
    </row>
    <row r="10" spans="1:11" x14ac:dyDescent="0.25">
      <c r="A10" s="2" t="s">
        <v>25</v>
      </c>
      <c r="C10" s="157" t="s">
        <v>543</v>
      </c>
    </row>
    <row r="11" spans="1:11" x14ac:dyDescent="0.25">
      <c r="A11" s="2"/>
      <c r="C11" s="157"/>
    </row>
    <row r="12" spans="1:11" x14ac:dyDescent="0.25">
      <c r="A12" s="196" t="s">
        <v>558</v>
      </c>
      <c r="B12" s="197"/>
      <c r="C12" s="197"/>
      <c r="D12" s="197"/>
      <c r="E12" s="197"/>
      <c r="F12" s="197"/>
      <c r="G12" s="197"/>
      <c r="H12" s="197"/>
      <c r="I12" s="197"/>
      <c r="J12" s="197"/>
      <c r="K12" s="197"/>
    </row>
    <row r="13" spans="1:11" x14ac:dyDescent="0.25">
      <c r="A13" s="197"/>
      <c r="B13" s="197"/>
      <c r="C13" s="197"/>
      <c r="D13" s="197"/>
      <c r="E13" s="197"/>
      <c r="F13" s="197"/>
      <c r="G13" s="197"/>
      <c r="H13" s="197"/>
      <c r="I13" s="197"/>
      <c r="J13" s="197"/>
      <c r="K13" s="197"/>
    </row>
    <row r="14" spans="1:11" x14ac:dyDescent="0.25">
      <c r="A14" s="197"/>
      <c r="B14" s="197"/>
      <c r="C14" s="197"/>
      <c r="D14" s="197"/>
      <c r="E14" s="197"/>
      <c r="F14" s="197"/>
      <c r="G14" s="197"/>
      <c r="H14" s="197"/>
      <c r="I14" s="197"/>
      <c r="J14" s="197"/>
      <c r="K14" s="197"/>
    </row>
    <row r="15" spans="1:11" x14ac:dyDescent="0.25">
      <c r="A15" t="s">
        <v>36</v>
      </c>
    </row>
    <row r="16" spans="1:11" x14ac:dyDescent="0.25">
      <c r="A16" t="s">
        <v>490</v>
      </c>
    </row>
    <row r="17" spans="1:4" x14ac:dyDescent="0.25">
      <c r="A17" t="s">
        <v>491</v>
      </c>
    </row>
    <row r="19" spans="1:4" x14ac:dyDescent="0.25">
      <c r="A19" s="30" t="s">
        <v>26</v>
      </c>
      <c r="B19" s="30" t="s">
        <v>28</v>
      </c>
      <c r="C19" s="30" t="s">
        <v>40</v>
      </c>
      <c r="D19" s="30" t="s">
        <v>27</v>
      </c>
    </row>
    <row r="20" spans="1:4" x14ac:dyDescent="0.25">
      <c r="A20" s="28"/>
      <c r="B20" s="12"/>
      <c r="C20" s="12"/>
      <c r="D20" s="29"/>
    </row>
    <row r="21" spans="1:4" x14ac:dyDescent="0.25">
      <c r="A21" s="28"/>
      <c r="B21" s="12"/>
      <c r="C21" s="12"/>
      <c r="D21" s="29"/>
    </row>
    <row r="22" spans="1:4" x14ac:dyDescent="0.25">
      <c r="A22" s="28"/>
      <c r="B22" s="12"/>
      <c r="C22" s="12"/>
      <c r="D22" s="29"/>
    </row>
    <row r="23" spans="1:4" x14ac:dyDescent="0.25">
      <c r="A23" s="28"/>
      <c r="B23" s="12"/>
      <c r="C23" s="12"/>
      <c r="D23" s="29"/>
    </row>
    <row r="24" spans="1:4" x14ac:dyDescent="0.25">
      <c r="A24" s="28"/>
      <c r="B24" s="12"/>
      <c r="C24" s="12"/>
      <c r="D24" s="29"/>
    </row>
    <row r="25" spans="1:4" x14ac:dyDescent="0.25">
      <c r="A25" s="28"/>
      <c r="B25" s="12"/>
      <c r="C25" s="12"/>
      <c r="D25" s="29"/>
    </row>
    <row r="26" spans="1:4" x14ac:dyDescent="0.25">
      <c r="A26" s="28"/>
      <c r="B26" s="12"/>
      <c r="C26" s="12"/>
      <c r="D26" s="29"/>
    </row>
    <row r="27" spans="1:4" x14ac:dyDescent="0.25">
      <c r="A27" s="28"/>
      <c r="B27" s="12"/>
      <c r="C27" s="12"/>
      <c r="D27" s="29"/>
    </row>
    <row r="28" spans="1:4" x14ac:dyDescent="0.25">
      <c r="A28" s="28"/>
      <c r="B28" s="12"/>
      <c r="C28" s="12"/>
      <c r="D28" s="29"/>
    </row>
    <row r="29" spans="1:4" x14ac:dyDescent="0.25">
      <c r="A29" s="28"/>
      <c r="B29" s="12"/>
      <c r="C29" s="12"/>
      <c r="D29" s="29"/>
    </row>
    <row r="30" spans="1:4" x14ac:dyDescent="0.25">
      <c r="A30" s="28"/>
      <c r="B30" s="12"/>
      <c r="C30" s="12"/>
      <c r="D30" s="29"/>
    </row>
    <row r="31" spans="1:4" x14ac:dyDescent="0.25">
      <c r="A31" s="28"/>
      <c r="B31" s="12"/>
      <c r="C31" s="12"/>
      <c r="D31" s="29"/>
    </row>
    <row r="32" spans="1:4" x14ac:dyDescent="0.25">
      <c r="A32" s="28"/>
      <c r="B32" s="12"/>
      <c r="C32" s="12"/>
      <c r="D32" s="29"/>
    </row>
    <row r="33" spans="1:4" x14ac:dyDescent="0.25">
      <c r="A33" s="28"/>
      <c r="B33" s="12"/>
      <c r="C33" s="12"/>
      <c r="D33" s="29"/>
    </row>
    <row r="34" spans="1:4" x14ac:dyDescent="0.25">
      <c r="A34" s="28"/>
      <c r="B34" s="12"/>
      <c r="C34" s="12"/>
      <c r="D34" s="29"/>
    </row>
    <row r="35" spans="1:4" x14ac:dyDescent="0.25">
      <c r="A35" s="28"/>
      <c r="B35" s="12"/>
      <c r="C35" s="12"/>
      <c r="D35" s="29"/>
    </row>
    <row r="36" spans="1:4" x14ac:dyDescent="0.25">
      <c r="A36" s="28"/>
      <c r="B36" s="12"/>
      <c r="C36" s="12"/>
      <c r="D36" s="29"/>
    </row>
    <row r="37" spans="1:4" x14ac:dyDescent="0.25">
      <c r="A37" s="28"/>
      <c r="B37" s="12"/>
      <c r="C37" s="12"/>
      <c r="D37" s="29"/>
    </row>
    <row r="38" spans="1:4" x14ac:dyDescent="0.25">
      <c r="A38" s="28"/>
      <c r="B38" s="12"/>
      <c r="C38" s="12"/>
      <c r="D38" s="29"/>
    </row>
    <row r="39" spans="1:4" x14ac:dyDescent="0.25">
      <c r="A39" s="28"/>
      <c r="B39" s="12"/>
      <c r="C39" s="12"/>
      <c r="D39" s="29"/>
    </row>
    <row r="40" spans="1:4" x14ac:dyDescent="0.25">
      <c r="A40" s="28"/>
      <c r="B40" s="12"/>
      <c r="C40" s="12"/>
      <c r="D40" s="29"/>
    </row>
    <row r="41" spans="1:4" x14ac:dyDescent="0.25">
      <c r="A41" s="28"/>
      <c r="B41" s="12"/>
      <c r="C41" s="12"/>
      <c r="D41" s="29"/>
    </row>
    <row r="42" spans="1:4" x14ac:dyDescent="0.25">
      <c r="A42" s="28"/>
      <c r="B42" s="12"/>
      <c r="C42" s="12"/>
      <c r="D42" s="29"/>
    </row>
    <row r="43" spans="1:4" x14ac:dyDescent="0.25">
      <c r="A43" s="13"/>
      <c r="B43" s="14"/>
      <c r="C43" s="3"/>
      <c r="D43" s="3"/>
    </row>
    <row r="44" spans="1:4" x14ac:dyDescent="0.25">
      <c r="A44" s="15"/>
    </row>
  </sheetData>
  <mergeCells count="6">
    <mergeCell ref="A12:K14"/>
    <mergeCell ref="A1:B1"/>
    <mergeCell ref="A2:B2"/>
    <mergeCell ref="C2:D2"/>
    <mergeCell ref="A3:C3"/>
    <mergeCell ref="A5:D7"/>
  </mergeCells>
  <pageMargins left="0.25" right="0.25" top="0.75" bottom="0.75" header="0.3" footer="0.3"/>
  <pageSetup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9"/>
  <sheetViews>
    <sheetView zoomScaleNormal="100" workbookViewId="0">
      <selection activeCell="H30" sqref="H30"/>
    </sheetView>
  </sheetViews>
  <sheetFormatPr defaultRowHeight="15" x14ac:dyDescent="0.25"/>
  <cols>
    <col min="1" max="1" width="11.7109375" customWidth="1"/>
    <col min="2" max="2" width="24.5703125" customWidth="1"/>
    <col min="3" max="3" width="36.7109375" customWidth="1"/>
    <col min="4" max="4" width="11.7109375" customWidth="1"/>
  </cols>
  <sheetData>
    <row r="1" spans="1:5" x14ac:dyDescent="0.25">
      <c r="A1" s="194" t="s">
        <v>24</v>
      </c>
      <c r="B1" s="194"/>
      <c r="C1" s="71">
        <f>Instructions!H1</f>
        <v>0</v>
      </c>
      <c r="D1" s="48"/>
    </row>
    <row r="2" spans="1:5" x14ac:dyDescent="0.25">
      <c r="A2" s="194" t="s">
        <v>2</v>
      </c>
      <c r="B2" s="194"/>
      <c r="C2" s="181" t="str">
        <f>Instructions!C3</f>
        <v>No Match</v>
      </c>
      <c r="D2" s="181"/>
    </row>
    <row r="3" spans="1:5" x14ac:dyDescent="0.25">
      <c r="A3" s="194"/>
      <c r="B3" s="194"/>
      <c r="C3" s="194"/>
      <c r="D3" s="19"/>
    </row>
    <row r="4" spans="1:5" x14ac:dyDescent="0.25">
      <c r="A4" s="46"/>
      <c r="B4" s="46"/>
      <c r="C4" s="46"/>
      <c r="D4" s="19"/>
    </row>
    <row r="5" spans="1:5" ht="15" customHeight="1" x14ac:dyDescent="0.25">
      <c r="A5" s="49"/>
      <c r="B5" s="49"/>
      <c r="C5" s="49"/>
      <c r="D5" s="49"/>
    </row>
    <row r="6" spans="1:5" ht="15" customHeight="1" x14ac:dyDescent="0.25">
      <c r="A6" s="49"/>
      <c r="B6" s="49"/>
      <c r="C6" s="49"/>
      <c r="D6" s="49"/>
    </row>
    <row r="7" spans="1:5" ht="15" customHeight="1" x14ac:dyDescent="0.25">
      <c r="A7" s="49"/>
      <c r="B7" s="49"/>
      <c r="C7" s="49"/>
      <c r="D7" s="49"/>
    </row>
    <row r="8" spans="1:5" ht="15" customHeight="1" x14ac:dyDescent="0.25">
      <c r="A8" s="49"/>
      <c r="B8" s="49"/>
      <c r="C8" s="49"/>
      <c r="D8" s="49"/>
    </row>
    <row r="9" spans="1:5" ht="15" customHeight="1" x14ac:dyDescent="0.25">
      <c r="A9" s="49"/>
      <c r="B9" s="49"/>
      <c r="C9" s="49"/>
      <c r="D9" s="49"/>
      <c r="E9" s="18"/>
    </row>
    <row r="10" spans="1:5" ht="15" customHeight="1" x14ac:dyDescent="0.25">
      <c r="A10" s="49"/>
      <c r="B10" s="49"/>
      <c r="C10" s="49"/>
      <c r="D10" s="49"/>
    </row>
    <row r="11" spans="1:5" ht="15" customHeight="1" x14ac:dyDescent="0.25">
      <c r="A11" s="49"/>
      <c r="B11" s="49"/>
      <c r="C11" s="49"/>
      <c r="D11" s="49"/>
    </row>
    <row r="12" spans="1:5" ht="15" customHeight="1" x14ac:dyDescent="0.25">
      <c r="A12" s="49"/>
      <c r="B12" s="49"/>
      <c r="C12" s="49"/>
      <c r="D12" s="49"/>
    </row>
    <row r="13" spans="1:5" ht="15" customHeight="1" x14ac:dyDescent="0.25">
      <c r="A13" s="49"/>
      <c r="B13" s="49"/>
      <c r="C13" s="49"/>
      <c r="D13" s="49"/>
    </row>
    <row r="14" spans="1:5" ht="15" customHeight="1" x14ac:dyDescent="0.25">
      <c r="A14" s="49"/>
      <c r="B14" s="49"/>
      <c r="C14" s="49"/>
      <c r="D14" s="49"/>
    </row>
    <row r="15" spans="1:5" ht="15" customHeight="1" x14ac:dyDescent="0.25">
      <c r="A15" s="49"/>
      <c r="B15" s="49"/>
      <c r="C15" s="49"/>
      <c r="D15" s="49"/>
    </row>
    <row r="16" spans="1:5" ht="15" customHeight="1" x14ac:dyDescent="0.25">
      <c r="A16" s="49"/>
      <c r="B16" s="49"/>
      <c r="C16" s="49"/>
      <c r="D16" s="49"/>
    </row>
    <row r="17" spans="1:13" ht="15" customHeight="1" x14ac:dyDescent="0.25">
      <c r="A17" s="49"/>
      <c r="B17" s="49"/>
      <c r="C17" s="49"/>
      <c r="D17" s="49"/>
      <c r="F17" s="18"/>
    </row>
    <row r="18" spans="1:13" ht="15" customHeight="1" x14ac:dyDescent="0.25">
      <c r="A18" s="49"/>
      <c r="B18" s="49"/>
      <c r="C18" s="49"/>
      <c r="D18" s="49"/>
      <c r="F18" s="18"/>
    </row>
    <row r="19" spans="1:13" ht="15" customHeight="1" x14ac:dyDescent="0.25">
      <c r="A19" s="49"/>
      <c r="B19" s="49"/>
      <c r="C19" s="49"/>
      <c r="D19" s="49"/>
      <c r="F19" s="18"/>
    </row>
    <row r="20" spans="1:13" ht="15" customHeight="1" x14ac:dyDescent="0.25">
      <c r="A20" s="49"/>
      <c r="B20" s="49"/>
      <c r="C20" s="49"/>
      <c r="D20" s="49"/>
    </row>
    <row r="21" spans="1:13" ht="15" customHeight="1" x14ac:dyDescent="0.25">
      <c r="A21" s="49"/>
      <c r="B21" s="49"/>
      <c r="C21" s="49"/>
      <c r="D21" s="49"/>
    </row>
    <row r="22" spans="1:13" ht="15" customHeight="1" x14ac:dyDescent="0.25">
      <c r="A22" s="49"/>
      <c r="B22" s="49"/>
      <c r="C22" s="49"/>
      <c r="D22" s="49"/>
      <c r="F22" s="18"/>
      <c r="G22" s="18"/>
      <c r="H22" s="18"/>
      <c r="I22" s="18"/>
      <c r="J22" s="18"/>
      <c r="K22" s="18"/>
      <c r="L22" s="18"/>
      <c r="M22" s="18"/>
    </row>
    <row r="23" spans="1:13" ht="15" customHeight="1" x14ac:dyDescent="0.25">
      <c r="A23" t="s">
        <v>545</v>
      </c>
      <c r="B23" s="49"/>
      <c r="C23" s="49"/>
      <c r="D23" s="49"/>
      <c r="F23" s="18"/>
      <c r="G23" s="18"/>
      <c r="H23" s="18"/>
      <c r="I23" s="18"/>
      <c r="J23" s="18"/>
      <c r="K23" s="18"/>
      <c r="L23" s="18"/>
      <c r="M23" s="18"/>
    </row>
    <row r="24" spans="1:13" ht="15" customHeight="1" x14ac:dyDescent="0.25">
      <c r="A24" s="49"/>
      <c r="B24" s="49"/>
      <c r="C24" s="49"/>
      <c r="D24" s="49"/>
      <c r="F24" s="18"/>
      <c r="G24" s="18"/>
      <c r="H24" s="18"/>
      <c r="I24" s="18"/>
      <c r="J24" s="18"/>
      <c r="K24" s="18"/>
      <c r="L24" s="18"/>
      <c r="M24" s="18"/>
    </row>
    <row r="25" spans="1:13" x14ac:dyDescent="0.25">
      <c r="A25" s="2" t="s">
        <v>43</v>
      </c>
      <c r="D25" s="49"/>
    </row>
    <row r="26" spans="1:13" x14ac:dyDescent="0.25">
      <c r="A26" s="2" t="s">
        <v>25</v>
      </c>
      <c r="C26" s="31" t="s">
        <v>57</v>
      </c>
      <c r="D26" s="49"/>
    </row>
    <row r="27" spans="1:13" x14ac:dyDescent="0.25">
      <c r="A27" s="2"/>
      <c r="C27" s="31"/>
      <c r="D27" s="49"/>
    </row>
    <row r="28" spans="1:13" x14ac:dyDescent="0.25">
      <c r="A28" s="30" t="s">
        <v>26</v>
      </c>
      <c r="B28" s="30" t="s">
        <v>28</v>
      </c>
      <c r="C28" s="30" t="s">
        <v>40</v>
      </c>
      <c r="D28" s="30" t="s">
        <v>27</v>
      </c>
    </row>
    <row r="29" spans="1:13" x14ac:dyDescent="0.25">
      <c r="A29" s="28"/>
      <c r="B29" s="12"/>
      <c r="C29" s="12"/>
      <c r="D29" s="29"/>
    </row>
    <row r="30" spans="1:13" x14ac:dyDescent="0.25">
      <c r="A30" s="28"/>
      <c r="B30" s="12"/>
      <c r="C30" s="12"/>
      <c r="D30" s="29"/>
    </row>
    <row r="31" spans="1:13" x14ac:dyDescent="0.25">
      <c r="A31" s="28"/>
      <c r="B31" s="12"/>
      <c r="C31" s="12"/>
      <c r="D31" s="29"/>
    </row>
    <row r="32" spans="1:13" x14ac:dyDescent="0.25">
      <c r="A32" s="28"/>
      <c r="B32" s="12"/>
      <c r="C32" s="12"/>
      <c r="D32" s="29"/>
    </row>
    <row r="33" spans="1:4" x14ac:dyDescent="0.25">
      <c r="A33" s="28"/>
      <c r="B33" s="12"/>
      <c r="C33" s="12"/>
      <c r="D33" s="29"/>
    </row>
    <row r="34" spans="1:4" x14ac:dyDescent="0.25">
      <c r="A34" s="28"/>
      <c r="B34" s="12"/>
      <c r="C34" s="12"/>
      <c r="D34" s="29"/>
    </row>
    <row r="35" spans="1:4" x14ac:dyDescent="0.25">
      <c r="A35" s="28"/>
      <c r="B35" s="12"/>
      <c r="C35" s="12"/>
      <c r="D35" s="29"/>
    </row>
    <row r="36" spans="1:4" x14ac:dyDescent="0.25">
      <c r="A36" s="28"/>
      <c r="B36" s="12"/>
      <c r="C36" s="12"/>
      <c r="D36" s="29"/>
    </row>
    <row r="37" spans="1:4" x14ac:dyDescent="0.25">
      <c r="A37" s="28"/>
      <c r="B37" s="12"/>
      <c r="C37" s="12"/>
      <c r="D37" s="29"/>
    </row>
    <row r="38" spans="1:4" x14ac:dyDescent="0.25">
      <c r="A38" s="28"/>
      <c r="B38" s="12"/>
      <c r="C38" s="12"/>
      <c r="D38" s="29"/>
    </row>
    <row r="39" spans="1:4" x14ac:dyDescent="0.25">
      <c r="A39" s="28"/>
      <c r="B39" s="12"/>
      <c r="C39" s="12"/>
      <c r="D39" s="29"/>
    </row>
    <row r="40" spans="1:4" x14ac:dyDescent="0.25">
      <c r="A40" s="28"/>
      <c r="B40" s="12"/>
      <c r="C40" s="12"/>
      <c r="D40" s="29"/>
    </row>
    <row r="41" spans="1:4" x14ac:dyDescent="0.25">
      <c r="A41" s="28"/>
      <c r="B41" s="12"/>
      <c r="C41" s="12"/>
      <c r="D41" s="29"/>
    </row>
    <row r="42" spans="1:4" x14ac:dyDescent="0.25">
      <c r="A42" s="28"/>
      <c r="B42" s="12"/>
      <c r="C42" s="12"/>
      <c r="D42" s="29"/>
    </row>
    <row r="43" spans="1:4" x14ac:dyDescent="0.25">
      <c r="A43" s="28"/>
      <c r="B43" s="12"/>
      <c r="C43" s="12"/>
      <c r="D43" s="29"/>
    </row>
    <row r="44" spans="1:4" x14ac:dyDescent="0.25">
      <c r="A44" s="28"/>
      <c r="B44" s="12"/>
      <c r="C44" s="12"/>
      <c r="D44" s="29"/>
    </row>
    <row r="45" spans="1:4" x14ac:dyDescent="0.25">
      <c r="A45" s="28"/>
      <c r="B45" s="12"/>
      <c r="C45" s="12"/>
      <c r="D45" s="29"/>
    </row>
    <row r="46" spans="1:4" x14ac:dyDescent="0.25">
      <c r="A46" s="28"/>
      <c r="B46" s="12"/>
      <c r="C46" s="12"/>
      <c r="D46" s="29"/>
    </row>
    <row r="47" spans="1:4" x14ac:dyDescent="0.25">
      <c r="A47" s="28"/>
      <c r="B47" s="12"/>
      <c r="C47" s="12"/>
      <c r="D47" s="29"/>
    </row>
    <row r="48" spans="1:4" x14ac:dyDescent="0.25">
      <c r="A48" s="28"/>
      <c r="B48" s="12"/>
      <c r="C48" s="12"/>
      <c r="D48" s="29"/>
    </row>
    <row r="49" spans="1:4" x14ac:dyDescent="0.25">
      <c r="A49" s="28"/>
      <c r="B49" s="12"/>
      <c r="C49" s="12"/>
      <c r="D49" s="29"/>
    </row>
    <row r="50" spans="1:4" x14ac:dyDescent="0.25">
      <c r="A50" s="28"/>
      <c r="B50" s="12"/>
      <c r="C50" s="12"/>
      <c r="D50" s="29"/>
    </row>
    <row r="51" spans="1:4" x14ac:dyDescent="0.25">
      <c r="A51" s="28"/>
      <c r="B51" s="12"/>
      <c r="C51" s="12"/>
      <c r="D51" s="29"/>
    </row>
    <row r="52" spans="1:4" x14ac:dyDescent="0.25">
      <c r="A52" s="15"/>
      <c r="D52" s="5"/>
    </row>
    <row r="53" spans="1:4" x14ac:dyDescent="0.25">
      <c r="A53" t="s">
        <v>36</v>
      </c>
    </row>
    <row r="54" spans="1:4" x14ac:dyDescent="0.25">
      <c r="A54" t="s">
        <v>37</v>
      </c>
    </row>
    <row r="55" spans="1:4" x14ac:dyDescent="0.25">
      <c r="A55" t="s">
        <v>38</v>
      </c>
    </row>
    <row r="56" spans="1:4" x14ac:dyDescent="0.25">
      <c r="A56" t="s">
        <v>39</v>
      </c>
    </row>
    <row r="58" spans="1:4" x14ac:dyDescent="0.25">
      <c r="A58" t="s">
        <v>41</v>
      </c>
    </row>
    <row r="59" spans="1:4" x14ac:dyDescent="0.25">
      <c r="A59" t="s">
        <v>42</v>
      </c>
    </row>
  </sheetData>
  <mergeCells count="4">
    <mergeCell ref="A1:B1"/>
    <mergeCell ref="A2:B2"/>
    <mergeCell ref="C2:D2"/>
    <mergeCell ref="A3:C3"/>
  </mergeCells>
  <pageMargins left="0.7" right="0.7" top="0.75" bottom="0.75" header="0.3" footer="0.3"/>
  <pageSetup fitToHeight="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zoomScaleNormal="100" workbookViewId="0">
      <selection activeCell="O20" sqref="O20"/>
    </sheetView>
  </sheetViews>
  <sheetFormatPr defaultRowHeight="15" x14ac:dyDescent="0.25"/>
  <cols>
    <col min="1" max="1" width="3.5703125" customWidth="1"/>
    <col min="2" max="2" width="26" customWidth="1"/>
    <col min="3" max="3" width="9.28515625" bestFit="1" customWidth="1"/>
    <col min="6" max="6" width="12.42578125" customWidth="1"/>
    <col min="7" max="7" width="10" bestFit="1" customWidth="1"/>
    <col min="8" max="8" width="11.5703125" bestFit="1" customWidth="1"/>
    <col min="9" max="9" width="13" customWidth="1"/>
    <col min="10" max="10" width="11.85546875" bestFit="1" customWidth="1"/>
    <col min="11" max="11" width="8.42578125" bestFit="1" customWidth="1"/>
  </cols>
  <sheetData>
    <row r="1" spans="1:9" x14ac:dyDescent="0.25">
      <c r="A1" s="46" t="s">
        <v>24</v>
      </c>
      <c r="B1" s="46"/>
      <c r="C1" s="71">
        <f>Instructions!H1</f>
        <v>0</v>
      </c>
      <c r="D1" s="48"/>
      <c r="E1" s="48"/>
      <c r="F1" s="48"/>
    </row>
    <row r="2" spans="1:9" x14ac:dyDescent="0.25">
      <c r="A2" s="46" t="s">
        <v>2</v>
      </c>
      <c r="B2" s="46"/>
      <c r="C2" s="181" t="str">
        <f>Instructions!C3</f>
        <v>No Match</v>
      </c>
      <c r="D2" s="181"/>
      <c r="E2" s="181"/>
      <c r="F2" s="181"/>
    </row>
    <row r="3" spans="1:9" x14ac:dyDescent="0.25">
      <c r="A3" s="46"/>
      <c r="B3" s="46"/>
      <c r="C3" s="46"/>
      <c r="D3" s="19"/>
    </row>
    <row r="5" spans="1:9" ht="30" customHeight="1" x14ac:dyDescent="0.25">
      <c r="A5" s="166" t="s">
        <v>488</v>
      </c>
      <c r="B5" s="166"/>
      <c r="C5" s="166"/>
      <c r="D5" s="166"/>
      <c r="E5" s="166"/>
      <c r="F5" s="166"/>
      <c r="G5" s="166"/>
      <c r="H5" s="166"/>
      <c r="I5" s="166"/>
    </row>
    <row r="6" spans="1:9" ht="15" customHeight="1" x14ac:dyDescent="0.25">
      <c r="A6" s="199"/>
      <c r="B6" s="199"/>
      <c r="C6" s="199"/>
      <c r="D6" s="199"/>
      <c r="E6" s="199"/>
      <c r="F6" s="199"/>
      <c r="G6" s="199"/>
      <c r="H6" s="199"/>
      <c r="I6" s="199"/>
    </row>
    <row r="7" spans="1:9" x14ac:dyDescent="0.25">
      <c r="A7" s="200"/>
      <c r="B7" s="200"/>
      <c r="C7" s="200"/>
      <c r="D7" s="200"/>
      <c r="E7" s="200"/>
      <c r="F7" s="200"/>
      <c r="G7" s="200"/>
      <c r="H7" s="200"/>
      <c r="I7" s="200"/>
    </row>
    <row r="8" spans="1:9" x14ac:dyDescent="0.25">
      <c r="A8" s="75"/>
      <c r="B8" s="75"/>
      <c r="C8" s="75"/>
      <c r="D8" s="75"/>
      <c r="E8" s="75"/>
      <c r="F8" s="75"/>
      <c r="G8" s="75"/>
      <c r="H8" s="75"/>
      <c r="I8" s="75"/>
    </row>
    <row r="9" spans="1:9" ht="45" customHeight="1" x14ac:dyDescent="0.25">
      <c r="A9" s="64" t="s">
        <v>419</v>
      </c>
      <c r="B9" s="167" t="s">
        <v>447</v>
      </c>
      <c r="C9" s="167"/>
      <c r="D9" s="167"/>
      <c r="E9" s="167"/>
      <c r="F9" s="167"/>
      <c r="G9" s="167"/>
      <c r="H9" s="167"/>
      <c r="I9" s="167"/>
    </row>
    <row r="10" spans="1:9" x14ac:dyDescent="0.25">
      <c r="A10" s="63" t="s">
        <v>420</v>
      </c>
      <c r="B10" s="64" t="s">
        <v>89</v>
      </c>
      <c r="C10" s="63"/>
      <c r="D10" s="63"/>
      <c r="E10" s="63"/>
      <c r="F10" s="63"/>
      <c r="G10" s="63"/>
      <c r="H10" s="63"/>
      <c r="I10" s="63"/>
    </row>
    <row r="11" spans="1:9" x14ac:dyDescent="0.25">
      <c r="A11" s="64" t="s">
        <v>421</v>
      </c>
      <c r="B11" s="65" t="s">
        <v>90</v>
      </c>
      <c r="C11" s="63"/>
      <c r="D11" s="63"/>
      <c r="E11" s="63"/>
      <c r="F11" s="63"/>
      <c r="G11" s="63"/>
      <c r="H11" s="63"/>
      <c r="I11" s="63"/>
    </row>
    <row r="12" spans="1:9" x14ac:dyDescent="0.25">
      <c r="B12" t="s">
        <v>545</v>
      </c>
      <c r="C12" s="66"/>
      <c r="D12" s="66"/>
      <c r="E12" s="66"/>
      <c r="F12" s="66"/>
      <c r="G12" s="66"/>
      <c r="H12" s="66"/>
      <c r="I12" s="66"/>
    </row>
    <row r="13" spans="1:9" x14ac:dyDescent="0.25">
      <c r="C13" s="66"/>
      <c r="D13" s="66"/>
      <c r="E13" s="66"/>
      <c r="F13" s="66"/>
      <c r="G13" s="66"/>
      <c r="H13" s="66"/>
      <c r="I13" s="66"/>
    </row>
    <row r="14" spans="1:9" x14ac:dyDescent="0.25">
      <c r="A14" s="2" t="s">
        <v>45</v>
      </c>
    </row>
    <row r="15" spans="1:9" x14ac:dyDescent="0.25">
      <c r="A15" s="2" t="s">
        <v>64</v>
      </c>
      <c r="C15" s="31"/>
    </row>
    <row r="16" spans="1:9" x14ac:dyDescent="0.25">
      <c r="A16" s="44"/>
      <c r="B16" s="44"/>
      <c r="C16" s="44"/>
      <c r="D16" s="44"/>
      <c r="E16" s="44"/>
      <c r="F16" s="44"/>
      <c r="G16" s="44"/>
      <c r="H16" s="44"/>
      <c r="I16" s="44"/>
    </row>
    <row r="17" spans="1:9" x14ac:dyDescent="0.25">
      <c r="A17" s="44"/>
      <c r="B17" s="47" t="s">
        <v>70</v>
      </c>
      <c r="C17" s="47" t="s">
        <v>71</v>
      </c>
      <c r="D17" s="198" t="s">
        <v>72</v>
      </c>
      <c r="E17" s="187"/>
      <c r="F17" s="47" t="s">
        <v>73</v>
      </c>
      <c r="G17" s="47" t="s">
        <v>74</v>
      </c>
      <c r="H17" s="47" t="s">
        <v>75</v>
      </c>
      <c r="I17" s="47" t="s">
        <v>76</v>
      </c>
    </row>
    <row r="18" spans="1:9" ht="60" x14ac:dyDescent="0.25">
      <c r="A18" s="44"/>
      <c r="B18" s="45" t="s">
        <v>65</v>
      </c>
      <c r="C18" s="45" t="s">
        <v>66</v>
      </c>
      <c r="D18" s="187" t="s">
        <v>77</v>
      </c>
      <c r="E18" s="187"/>
      <c r="F18" s="45" t="s">
        <v>67</v>
      </c>
      <c r="G18" s="45" t="s">
        <v>68</v>
      </c>
      <c r="H18" s="45" t="s">
        <v>69</v>
      </c>
      <c r="I18" s="45" t="s">
        <v>78</v>
      </c>
    </row>
    <row r="19" spans="1:9" x14ac:dyDescent="0.25">
      <c r="B19" s="12"/>
      <c r="C19" s="12"/>
      <c r="D19" s="12"/>
      <c r="E19" s="12"/>
      <c r="F19" s="12"/>
      <c r="G19" s="12"/>
      <c r="H19" s="12"/>
      <c r="I19" s="12"/>
    </row>
    <row r="20" spans="1:9" x14ac:dyDescent="0.25">
      <c r="B20" s="12"/>
      <c r="C20" s="12"/>
      <c r="D20" s="12"/>
      <c r="E20" s="12"/>
      <c r="F20" s="12"/>
      <c r="G20" s="12"/>
      <c r="H20" s="12"/>
      <c r="I20" s="12"/>
    </row>
    <row r="21" spans="1:9" x14ac:dyDescent="0.25">
      <c r="B21" s="12"/>
      <c r="C21" s="12"/>
      <c r="D21" s="12"/>
      <c r="E21" s="12"/>
      <c r="F21" s="12"/>
      <c r="G21" s="12"/>
      <c r="H21" s="12"/>
      <c r="I21" s="12"/>
    </row>
    <row r="22" spans="1:9" x14ac:dyDescent="0.25">
      <c r="B22" s="12"/>
      <c r="C22" s="12"/>
      <c r="D22" s="12"/>
      <c r="E22" s="12"/>
      <c r="F22" s="12"/>
      <c r="G22" s="12"/>
      <c r="H22" s="12"/>
      <c r="I22" s="12"/>
    </row>
    <row r="23" spans="1:9" x14ac:dyDescent="0.25">
      <c r="B23" s="12"/>
      <c r="C23" s="12"/>
      <c r="D23" s="12"/>
      <c r="E23" s="12"/>
      <c r="F23" s="12"/>
      <c r="G23" s="12"/>
      <c r="H23" s="12"/>
      <c r="I23" s="12"/>
    </row>
    <row r="24" spans="1:9" x14ac:dyDescent="0.25">
      <c r="B24" s="12"/>
      <c r="C24" s="12"/>
      <c r="D24" s="12"/>
      <c r="E24" s="12"/>
      <c r="F24" s="12"/>
      <c r="G24" s="12"/>
      <c r="H24" s="12"/>
      <c r="I24" s="12"/>
    </row>
    <row r="25" spans="1:9" x14ac:dyDescent="0.25">
      <c r="B25" s="12"/>
      <c r="C25" s="12"/>
      <c r="D25" s="12"/>
      <c r="E25" s="12"/>
      <c r="F25" s="12"/>
      <c r="G25" s="12"/>
      <c r="H25" s="12"/>
      <c r="I25" s="12"/>
    </row>
    <row r="26" spans="1:9" ht="15.75" x14ac:dyDescent="0.25">
      <c r="B26" s="35"/>
      <c r="C26" s="12"/>
      <c r="D26" s="12"/>
      <c r="E26" s="12"/>
      <c r="F26" s="12"/>
      <c r="G26" s="12"/>
      <c r="H26" s="12"/>
      <c r="I26" s="12"/>
    </row>
    <row r="27" spans="1:9" ht="15.75" x14ac:dyDescent="0.25">
      <c r="B27" s="36"/>
      <c r="C27" s="12"/>
      <c r="D27" s="12"/>
      <c r="E27" s="12"/>
      <c r="F27" s="12"/>
      <c r="G27" s="12"/>
      <c r="H27" s="12"/>
      <c r="I27" s="12"/>
    </row>
    <row r="28" spans="1:9" x14ac:dyDescent="0.25">
      <c r="B28" s="12"/>
      <c r="C28" s="12"/>
      <c r="D28" s="12"/>
      <c r="E28" s="12"/>
      <c r="F28" s="12"/>
      <c r="G28" s="12"/>
      <c r="H28" s="12"/>
      <c r="I28" s="12"/>
    </row>
    <row r="29" spans="1:9" x14ac:dyDescent="0.25">
      <c r="B29" s="12"/>
      <c r="C29" s="12"/>
      <c r="D29" s="12"/>
      <c r="E29" s="12"/>
      <c r="F29" s="12"/>
      <c r="G29" s="12"/>
      <c r="H29" s="12"/>
      <c r="I29" s="12"/>
    </row>
    <row r="30" spans="1:9" x14ac:dyDescent="0.25">
      <c r="B30" s="12"/>
      <c r="C30" s="12"/>
      <c r="D30" s="12"/>
      <c r="E30" s="12"/>
      <c r="F30" s="12"/>
      <c r="G30" s="12"/>
      <c r="H30" s="12"/>
      <c r="I30" s="12"/>
    </row>
    <row r="31" spans="1:9" ht="15.75" thickBot="1" x14ac:dyDescent="0.3">
      <c r="B31" s="12"/>
      <c r="C31" s="12"/>
      <c r="D31" s="12"/>
      <c r="E31" s="12"/>
      <c r="F31" s="12"/>
      <c r="G31" s="12"/>
      <c r="H31" s="12"/>
      <c r="I31" s="10"/>
    </row>
    <row r="32" spans="1:9" ht="15.75" thickBot="1" x14ac:dyDescent="0.3">
      <c r="B32" s="5"/>
      <c r="C32" s="5"/>
      <c r="D32" s="5"/>
      <c r="E32" s="5"/>
      <c r="F32" s="5"/>
      <c r="G32" s="5"/>
      <c r="H32" s="39" t="s">
        <v>562</v>
      </c>
      <c r="I32" s="38">
        <f>SUM(I19:I31)</f>
        <v>0</v>
      </c>
    </row>
    <row r="56" spans="2:2" x14ac:dyDescent="0.25">
      <c r="B56" s="37" t="s">
        <v>46</v>
      </c>
    </row>
  </sheetData>
  <mergeCells count="5">
    <mergeCell ref="C2:F2"/>
    <mergeCell ref="B9:I9"/>
    <mergeCell ref="D17:E17"/>
    <mergeCell ref="D18:E18"/>
    <mergeCell ref="A5:I7"/>
  </mergeCells>
  <pageMargins left="0.7" right="0.7" top="0.75" bottom="0.75" header="0.3" footer="0.3"/>
  <pageSetup scale="98"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Instructions</vt:lpstr>
      <vt:lpstr>A-Dietary Allocation</vt:lpstr>
      <vt:lpstr>B-Cost Allocation </vt:lpstr>
      <vt:lpstr>C-1 Line 6180</vt:lpstr>
      <vt:lpstr>C-2 Line 6280</vt:lpstr>
      <vt:lpstr>C-3 Line 6120</vt:lpstr>
      <vt:lpstr>C-4 Line 6261</vt:lpstr>
      <vt:lpstr>D-Line 6290</vt:lpstr>
      <vt:lpstr>E-Bad Debts</vt:lpstr>
      <vt:lpstr>F-Reconciliation</vt:lpstr>
      <vt:lpstr>Facility</vt:lpstr>
      <vt:lpstr>'A-Dietary Allocation'!Print_Area</vt:lpstr>
      <vt:lpstr>'B-Cost Allocation '!Print_Area</vt:lpstr>
    </vt:vector>
  </TitlesOfParts>
  <Company>MN Dept of Human Services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Tiongson, Gloria</dc:creator>
  <cp:lastModifiedBy>Brenne, Kimberly</cp:lastModifiedBy>
  <cp:lastPrinted>2017-01-02T19:53:51Z</cp:lastPrinted>
  <dcterms:created xsi:type="dcterms:W3CDTF">2015-07-08T22:49:24Z</dcterms:created>
  <dcterms:modified xsi:type="dcterms:W3CDTF">2017-12-11T18:06:57Z</dcterms:modified>
</cp:coreProperties>
</file>